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4" windowHeight="3936" activeTab="0"/>
  </bookViews>
  <sheets>
    <sheet name="GESTIUNE" sheetId="1" r:id="rId1"/>
    <sheet name="P&amp;L" sheetId="2" r:id="rId2"/>
    <sheet name="CHELTUIELI" sheetId="3" r:id="rId3"/>
    <sheet name="P&amp;L-val referinta" sheetId="4" r:id="rId4"/>
  </sheets>
  <definedNames/>
  <calcPr fullCalcOnLoad="1"/>
</workbook>
</file>

<file path=xl/comments1.xml><?xml version="1.0" encoding="utf-8"?>
<comments xmlns="http://schemas.openxmlformats.org/spreadsheetml/2006/main">
  <authors>
    <author>Catalin</author>
  </authors>
  <commentList>
    <comment ref="A4" authorId="0">
      <text>
        <r>
          <rPr>
            <sz val="8"/>
            <rFont val="Tahoma"/>
            <family val="2"/>
          </rPr>
          <t>SE PREIAU DIN SISTEM - VANZARILE LA PRET DE VANZARE FARA TVA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<sst xmlns="http://schemas.openxmlformats.org/spreadsheetml/2006/main" count="173" uniqueCount="83">
  <si>
    <t>magazie</t>
  </si>
  <si>
    <t>bar</t>
  </si>
  <si>
    <t>bucatarie</t>
  </si>
  <si>
    <t>stoc initial</t>
  </si>
  <si>
    <t>achizitii furnizori</t>
  </si>
  <si>
    <t>total</t>
  </si>
  <si>
    <t>achizitii puncte lucru</t>
  </si>
  <si>
    <t>alte intrari</t>
  </si>
  <si>
    <t>total cost</t>
  </si>
  <si>
    <t>deprecieri</t>
  </si>
  <si>
    <t>masa angajati</t>
  </si>
  <si>
    <t>masa promotionala</t>
  </si>
  <si>
    <t>alte discounturi</t>
  </si>
  <si>
    <t>consum propriu</t>
  </si>
  <si>
    <t>consum retete</t>
  </si>
  <si>
    <t>cost teoretic</t>
  </si>
  <si>
    <t>transfer in alte pcte</t>
  </si>
  <si>
    <t>stoc final</t>
  </si>
  <si>
    <t>vanzari fara tva</t>
  </si>
  <si>
    <t>eroare stoc</t>
  </si>
  <si>
    <t>total intrari</t>
  </si>
  <si>
    <t>reduceri</t>
  </si>
  <si>
    <t>teoretic</t>
  </si>
  <si>
    <t>COSTURI MATERII PRIME</t>
  </si>
  <si>
    <t>CONDIMENTE BUCATARIE</t>
  </si>
  <si>
    <t>DEPRECIERI</t>
  </si>
  <si>
    <t>SERVETELE SI PACHETE</t>
  </si>
  <si>
    <t>MASA ANGAJATI</t>
  </si>
  <si>
    <t>MASA PROMOTIONALA</t>
  </si>
  <si>
    <t>ALTE DISCOUNTURI</t>
  </si>
  <si>
    <t>TOTAL COST MATERII PRIME</t>
  </si>
  <si>
    <t>date p&amp;L</t>
  </si>
  <si>
    <t>vanzari</t>
  </si>
  <si>
    <t>transfer magazii proprii</t>
  </si>
  <si>
    <t>sume recuperate sal</t>
  </si>
  <si>
    <t xml:space="preserve">  -minusuri             (+)</t>
  </si>
  <si>
    <t xml:space="preserve">  -plusuri                 (-)</t>
  </si>
  <si>
    <t>gustari promo</t>
  </si>
  <si>
    <t>DIN J.C.</t>
  </si>
  <si>
    <t>DIN CONSUM PROPRIU</t>
  </si>
  <si>
    <t>curs valutar</t>
  </si>
  <si>
    <t>P&amp;L</t>
  </si>
  <si>
    <t>LEI</t>
  </si>
  <si>
    <t>EURO</t>
  </si>
  <si>
    <t>PROFIT BRUT 1</t>
  </si>
  <si>
    <t>SALARII ANGAJATI</t>
  </si>
  <si>
    <t>SALARII MANAGEMENT</t>
  </si>
  <si>
    <t>TAXE SALARII</t>
  </si>
  <si>
    <t>TRANSPORT</t>
  </si>
  <si>
    <t>MARKETING</t>
  </si>
  <si>
    <t>SERVICII AUXILIARE</t>
  </si>
  <si>
    <t>UNIFORME</t>
  </si>
  <si>
    <t>MATERIALE CURATENIE</t>
  </si>
  <si>
    <t>INTRETINERE ECHIPAMENTE</t>
  </si>
  <si>
    <t>UTILITATI</t>
  </si>
  <si>
    <t>PAPETARIE</t>
  </si>
  <si>
    <t>VESELA</t>
  </si>
  <si>
    <t>ALTE CHELTUIELI</t>
  </si>
  <si>
    <t>TOTAL CH. CONTROLABILE</t>
  </si>
  <si>
    <t>PROFIT BRUT 2</t>
  </si>
  <si>
    <t>CHIRII</t>
  </si>
  <si>
    <t>ASIGURARI</t>
  </si>
  <si>
    <t>COMISIOANE BANCA</t>
  </si>
  <si>
    <t>COTA CHELTUIELI TESA</t>
  </si>
  <si>
    <t>COTA CHELTUIELI APROVIZIONARE</t>
  </si>
  <si>
    <t>COTA CHELTUIELI MANAGEMENT</t>
  </si>
  <si>
    <t>PROTOCOL,TAXE,LICENTE</t>
  </si>
  <si>
    <t>AMORTIZARI</t>
  </si>
  <si>
    <t>INVESTITIE CURENTA</t>
  </si>
  <si>
    <t>TOTAL NONCONTROLABILE</t>
  </si>
  <si>
    <t>VENIT OPERATIONAL</t>
  </si>
  <si>
    <t>total control chelt</t>
  </si>
  <si>
    <t xml:space="preserve">condimente </t>
  </si>
  <si>
    <t>NOU</t>
  </si>
  <si>
    <t>INTRARI</t>
  </si>
  <si>
    <t>TOTAL</t>
  </si>
  <si>
    <t>Realist</t>
  </si>
  <si>
    <t>Optimist</t>
  </si>
  <si>
    <t>Observatii</t>
  </si>
  <si>
    <t>Depinde de % Delivery</t>
  </si>
  <si>
    <t>Depinde ce nivel de maturitate are business-ul</t>
  </si>
  <si>
    <t>Restaurant ABC</t>
  </si>
  <si>
    <t>SEPTEMBRIE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</si>
</sst>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%"/>
    <numFmt numFmtId="189" formatCode="[$-418]d\ mmmm\ yyyy"/>
    <numFmt numFmtId="190" formatCode="[$-F800]dddd\,\ mmmm\ dd\,\ yyyy"/>
    <numFmt numFmtId="191" formatCode="[$-418]d\-mmm;@"/>
    <numFmt numFmtId="192" formatCode="mmm/yyyy"/>
  </numFmts>
  <fonts count="51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8.5"/>
      <color indexed="4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FF4BA5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79DFDD"/>
        <bgColor indexed="64"/>
      </patternFill>
    </fill>
    <fill>
      <patternFill patternType="solid">
        <fgColor rgb="FFFF4BA5"/>
        <bgColor indexed="64"/>
      </patternFill>
    </fill>
    <fill>
      <patternFill patternType="solid">
        <fgColor rgb="FF79DFDD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0" fontId="0" fillId="0" borderId="0" xfId="59" applyNumberForma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5" fillId="33" borderId="0" xfId="0" applyNumberFormat="1" applyFont="1" applyFill="1" applyAlignment="1">
      <alignment/>
    </xf>
    <xf numFmtId="4" fontId="3" fillId="0" borderId="21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/>
    </xf>
    <xf numFmtId="4" fontId="0" fillId="0" borderId="0" xfId="59" applyNumberFormat="1" applyFill="1" applyAlignment="1">
      <alignment/>
    </xf>
    <xf numFmtId="4" fontId="4" fillId="0" borderId="22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0" xfId="59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left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191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13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10" fontId="0" fillId="0" borderId="0" xfId="59" applyNumberFormat="1" applyFont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0" xfId="0" applyNumberFormat="1" applyFill="1" applyBorder="1" applyAlignment="1">
      <alignment horizontal="right"/>
    </xf>
    <xf numFmtId="4" fontId="0" fillId="34" borderId="19" xfId="0" applyNumberForma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2" fillId="34" borderId="0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0" fillId="35" borderId="14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2" fillId="35" borderId="19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 horizontal="left"/>
    </xf>
    <xf numFmtId="4" fontId="2" fillId="34" borderId="22" xfId="0" applyNumberFormat="1" applyFont="1" applyFill="1" applyBorder="1" applyAlignment="1">
      <alignment/>
    </xf>
    <xf numFmtId="4" fontId="3" fillId="34" borderId="21" xfId="0" applyNumberFormat="1" applyFont="1" applyFill="1" applyBorder="1" applyAlignment="1">
      <alignment/>
    </xf>
    <xf numFmtId="4" fontId="3" fillId="34" borderId="21" xfId="0" applyNumberFormat="1" applyFont="1" applyFill="1" applyBorder="1" applyAlignment="1">
      <alignment horizontal="left"/>
    </xf>
    <xf numFmtId="4" fontId="4" fillId="34" borderId="0" xfId="0" applyNumberFormat="1" applyFont="1" applyFill="1" applyAlignment="1">
      <alignment/>
    </xf>
    <xf numFmtId="4" fontId="4" fillId="34" borderId="21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 horizontal="left"/>
    </xf>
    <xf numFmtId="4" fontId="4" fillId="34" borderId="22" xfId="0" applyNumberFormat="1" applyFont="1" applyFill="1" applyBorder="1" applyAlignment="1">
      <alignment/>
    </xf>
    <xf numFmtId="4" fontId="4" fillId="34" borderId="21" xfId="0" applyNumberFormat="1" applyFont="1" applyFill="1" applyBorder="1" applyAlignment="1" quotePrefix="1">
      <alignment horizontal="left"/>
    </xf>
    <xf numFmtId="3" fontId="0" fillId="34" borderId="0" xfId="0" applyNumberFormat="1" applyFont="1" applyFill="1" applyAlignment="1">
      <alignment/>
    </xf>
    <xf numFmtId="4" fontId="8" fillId="36" borderId="22" xfId="0" applyNumberFormat="1" applyFont="1" applyFill="1" applyBorder="1" applyAlignment="1">
      <alignment/>
    </xf>
    <xf numFmtId="4" fontId="4" fillId="36" borderId="22" xfId="0" applyNumberFormat="1" applyFont="1" applyFill="1" applyBorder="1" applyAlignment="1">
      <alignment/>
    </xf>
    <xf numFmtId="4" fontId="4" fillId="36" borderId="21" xfId="0" applyNumberFormat="1" applyFont="1" applyFill="1" applyBorder="1" applyAlignment="1">
      <alignment/>
    </xf>
    <xf numFmtId="4" fontId="4" fillId="36" borderId="0" xfId="0" applyNumberFormat="1" applyFont="1" applyFill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 horizontal="left"/>
    </xf>
    <xf numFmtId="4" fontId="3" fillId="35" borderId="11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4" fontId="3" fillId="35" borderId="11" xfId="0" applyNumberFormat="1" applyFont="1" applyFill="1" applyBorder="1" applyAlignment="1" quotePrefix="1">
      <alignment horizontal="left"/>
    </xf>
    <xf numFmtId="4" fontId="3" fillId="35" borderId="10" xfId="0" applyNumberFormat="1" applyFont="1" applyFill="1" applyBorder="1" applyAlignment="1">
      <alignment horizontal="left"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1790700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47625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1771650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pane xSplit="1" ySplit="3" topLeftCell="B6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G14" sqref="G14"/>
    </sheetView>
  </sheetViews>
  <sheetFormatPr defaultColWidth="9.140625" defaultRowHeight="12.75"/>
  <cols>
    <col min="1" max="1" width="32.57421875" style="7" bestFit="1" customWidth="1"/>
    <col min="2" max="3" width="14.57421875" style="7" bestFit="1" customWidth="1"/>
    <col min="4" max="4" width="15.28125" style="7" customWidth="1"/>
    <col min="5" max="5" width="15.00390625" style="3" bestFit="1" customWidth="1"/>
    <col min="6" max="6" width="22.140625" style="3" customWidth="1"/>
    <col min="7" max="7" width="15.8515625" style="3" bestFit="1" customWidth="1"/>
    <col min="8" max="8" width="10.140625" style="3" bestFit="1" customWidth="1"/>
    <col min="9" max="9" width="11.140625" style="3" bestFit="1" customWidth="1"/>
    <col min="10" max="16384" width="9.140625" style="3" customWidth="1"/>
  </cols>
  <sheetData>
    <row r="1" spans="5:7" ht="42" customHeight="1">
      <c r="E1" s="7"/>
      <c r="F1" s="7"/>
      <c r="G1" s="7"/>
    </row>
    <row r="2" spans="1:5" ht="15.75">
      <c r="A2" s="2" t="s">
        <v>81</v>
      </c>
      <c r="B2" s="115" t="s">
        <v>73</v>
      </c>
      <c r="C2" s="115"/>
      <c r="D2" s="115"/>
      <c r="E2" s="115"/>
    </row>
    <row r="3" spans="1:5" ht="12.75">
      <c r="A3" s="2"/>
      <c r="B3" s="2" t="s">
        <v>0</v>
      </c>
      <c r="C3" s="2" t="s">
        <v>1</v>
      </c>
      <c r="D3" s="2" t="s">
        <v>2</v>
      </c>
      <c r="E3" s="2" t="s">
        <v>5</v>
      </c>
    </row>
    <row r="4" spans="1:5" ht="12.75">
      <c r="A4" s="4" t="s">
        <v>18</v>
      </c>
      <c r="B4" s="77"/>
      <c r="C4" s="77"/>
      <c r="D4" s="77"/>
      <c r="E4" s="6">
        <f>SUM(B4:D4)</f>
        <v>0</v>
      </c>
    </row>
    <row r="5" ht="12.75">
      <c r="E5" s="7"/>
    </row>
    <row r="6" spans="1:5" ht="12.75">
      <c r="A6" s="4" t="s">
        <v>3</v>
      </c>
      <c r="B6" s="77"/>
      <c r="C6" s="77"/>
      <c r="D6" s="77"/>
      <c r="E6" s="6">
        <f>SUM(B6:D6)</f>
        <v>0</v>
      </c>
    </row>
    <row r="7" ht="12.75">
      <c r="E7" s="7"/>
    </row>
    <row r="8" spans="1:5" ht="12.75">
      <c r="A8" s="4" t="s">
        <v>20</v>
      </c>
      <c r="B8" s="5">
        <f>SUM(B9:B12)</f>
        <v>0</v>
      </c>
      <c r="C8" s="5">
        <f>SUM(C9:C12)</f>
        <v>0</v>
      </c>
      <c r="D8" s="5">
        <f>SUM(D9:D12)</f>
        <v>0</v>
      </c>
      <c r="E8" s="6">
        <f>SUM(B8:D8)</f>
        <v>0</v>
      </c>
    </row>
    <row r="9" spans="1:5" ht="12.75">
      <c r="A9" s="8" t="s">
        <v>4</v>
      </c>
      <c r="B9" s="85"/>
      <c r="C9" s="9"/>
      <c r="D9" s="9"/>
      <c r="E9" s="10">
        <f>SUM(B9:D9)</f>
        <v>0</v>
      </c>
    </row>
    <row r="10" spans="1:5" ht="12.75">
      <c r="A10" s="11" t="s">
        <v>6</v>
      </c>
      <c r="B10" s="86"/>
      <c r="C10" s="79"/>
      <c r="D10" s="79"/>
      <c r="E10" s="12">
        <f>SUM(B10:D10)</f>
        <v>0</v>
      </c>
    </row>
    <row r="11" spans="1:5" ht="12.75">
      <c r="A11" s="11" t="s">
        <v>7</v>
      </c>
      <c r="B11" s="78"/>
      <c r="C11" s="79">
        <v>0</v>
      </c>
      <c r="D11" s="79">
        <v>0</v>
      </c>
      <c r="E11" s="12">
        <f>SUM(B11:D11)</f>
        <v>0</v>
      </c>
    </row>
    <row r="12" spans="1:5" ht="12.75">
      <c r="A12" s="13" t="s">
        <v>33</v>
      </c>
      <c r="B12" s="14">
        <f>-C12-D12</f>
        <v>0</v>
      </c>
      <c r="C12" s="80">
        <v>0</v>
      </c>
      <c r="D12" s="80">
        <v>0</v>
      </c>
      <c r="E12" s="15">
        <f>SUM(B12:D12)</f>
        <v>0</v>
      </c>
    </row>
    <row r="13" spans="1:5" ht="12.75">
      <c r="A13" s="16"/>
      <c r="B13" s="16"/>
      <c r="C13" s="16"/>
      <c r="D13" s="16"/>
      <c r="E13" s="16"/>
    </row>
    <row r="14" spans="1:5" ht="12.75">
      <c r="A14" s="4" t="s">
        <v>8</v>
      </c>
      <c r="B14" s="5">
        <f>B16+B17+B22</f>
        <v>0</v>
      </c>
      <c r="C14" s="5">
        <f>C16+C17+C22</f>
        <v>0</v>
      </c>
      <c r="D14" s="5">
        <f>D16+D17+D22</f>
        <v>0</v>
      </c>
      <c r="E14" s="6">
        <f aca="true" t="shared" si="0" ref="E14:E22">SUM(B14:D14)</f>
        <v>0</v>
      </c>
    </row>
    <row r="15" spans="1:14" s="20" customFormat="1" ht="12.75">
      <c r="A15" s="17" t="s">
        <v>15</v>
      </c>
      <c r="B15" s="18">
        <f>B16-B21</f>
        <v>0</v>
      </c>
      <c r="C15" s="18"/>
      <c r="D15" s="18">
        <f>D16-D21-D24</f>
        <v>0</v>
      </c>
      <c r="E15" s="19">
        <f t="shared" si="0"/>
        <v>0</v>
      </c>
      <c r="K15" s="3"/>
      <c r="L15" s="3"/>
      <c r="M15" s="3"/>
      <c r="N15" s="3"/>
    </row>
    <row r="16" spans="1:5" ht="12.75">
      <c r="A16" s="21" t="s">
        <v>14</v>
      </c>
      <c r="B16" s="16">
        <v>0</v>
      </c>
      <c r="C16" s="114"/>
      <c r="D16" s="78"/>
      <c r="E16" s="12">
        <f t="shared" si="0"/>
        <v>0</v>
      </c>
    </row>
    <row r="17" spans="1:14" s="20" customFormat="1" ht="12.75">
      <c r="A17" s="21" t="s">
        <v>13</v>
      </c>
      <c r="B17" s="22">
        <f>B18+B19+B20</f>
        <v>0</v>
      </c>
      <c r="C17" s="22">
        <f>C18+C19+C20</f>
        <v>0</v>
      </c>
      <c r="D17" s="22">
        <f>D18+D19+D20</f>
        <v>0</v>
      </c>
      <c r="E17" s="23">
        <f t="shared" si="0"/>
        <v>0</v>
      </c>
      <c r="F17" s="3" t="s">
        <v>39</v>
      </c>
      <c r="K17" s="3"/>
      <c r="L17" s="3"/>
      <c r="M17" s="3"/>
      <c r="N17" s="3"/>
    </row>
    <row r="18" spans="1:5" ht="12.75">
      <c r="A18" s="11" t="s">
        <v>35</v>
      </c>
      <c r="B18" s="86"/>
      <c r="C18" s="78"/>
      <c r="D18" s="78"/>
      <c r="E18" s="12">
        <f t="shared" si="0"/>
        <v>0</v>
      </c>
    </row>
    <row r="19" spans="1:14" ht="12.75">
      <c r="A19" s="11" t="s">
        <v>36</v>
      </c>
      <c r="B19" s="78"/>
      <c r="C19" s="78"/>
      <c r="D19" s="81"/>
      <c r="E19" s="12">
        <f t="shared" si="0"/>
        <v>0</v>
      </c>
      <c r="K19" s="20"/>
      <c r="L19" s="20"/>
      <c r="M19" s="20"/>
      <c r="N19" s="20"/>
    </row>
    <row r="20" spans="1:5" ht="12.75">
      <c r="A20" s="11"/>
      <c r="B20" s="78"/>
      <c r="C20" s="78"/>
      <c r="D20" s="78"/>
      <c r="E20" s="12">
        <f t="shared" si="0"/>
        <v>0</v>
      </c>
    </row>
    <row r="21" spans="1:6" s="20" customFormat="1" ht="12.75">
      <c r="A21" s="21" t="s">
        <v>72</v>
      </c>
      <c r="B21" s="82"/>
      <c r="C21" s="82"/>
      <c r="D21" s="82"/>
      <c r="E21" s="23">
        <f t="shared" si="0"/>
        <v>0</v>
      </c>
      <c r="F21" s="20" t="s">
        <v>38</v>
      </c>
    </row>
    <row r="22" spans="1:14" s="20" customFormat="1" ht="12.75">
      <c r="A22" s="24" t="s">
        <v>9</v>
      </c>
      <c r="B22" s="83"/>
      <c r="C22" s="87"/>
      <c r="D22" s="87"/>
      <c r="E22" s="25">
        <f t="shared" si="0"/>
        <v>0</v>
      </c>
      <c r="K22" s="3"/>
      <c r="L22" s="3"/>
      <c r="M22" s="3"/>
      <c r="N22" s="3"/>
    </row>
    <row r="23" spans="1:14" s="20" customFormat="1" ht="12.75">
      <c r="A23" s="22"/>
      <c r="B23" s="22"/>
      <c r="C23" s="22"/>
      <c r="D23" s="22"/>
      <c r="E23" s="22"/>
      <c r="K23" s="3"/>
      <c r="L23" s="3"/>
      <c r="M23" s="3"/>
      <c r="N23" s="3"/>
    </row>
    <row r="24" spans="1:14" s="20" customFormat="1" ht="12.75">
      <c r="A24" s="4" t="s">
        <v>21</v>
      </c>
      <c r="B24" s="5">
        <f>SUM(B25:B28)</f>
        <v>0</v>
      </c>
      <c r="C24" s="5">
        <f>SUM(C25:C28)</f>
        <v>0</v>
      </c>
      <c r="D24" s="5">
        <f>SUM(D25:D28)</f>
        <v>0</v>
      </c>
      <c r="E24" s="6">
        <f>SUM(B24:D24)</f>
        <v>0</v>
      </c>
      <c r="K24" s="3"/>
      <c r="L24" s="3"/>
      <c r="M24" s="3"/>
      <c r="N24" s="3"/>
    </row>
    <row r="25" spans="1:14" ht="12.75">
      <c r="A25" s="11" t="s">
        <v>10</v>
      </c>
      <c r="B25" s="26"/>
      <c r="C25" s="26"/>
      <c r="D25" s="78"/>
      <c r="E25" s="12">
        <f>SUM(B25:D25)</f>
        <v>0</v>
      </c>
      <c r="K25" s="20"/>
      <c r="L25" s="20"/>
      <c r="M25" s="20"/>
      <c r="N25" s="20"/>
    </row>
    <row r="26" spans="1:5" ht="12.75">
      <c r="A26" s="11" t="s">
        <v>11</v>
      </c>
      <c r="B26" s="26"/>
      <c r="C26" s="26"/>
      <c r="D26" s="78"/>
      <c r="E26" s="12">
        <f>SUM(B26:D26)</f>
        <v>0</v>
      </c>
    </row>
    <row r="27" spans="1:6" ht="12.75">
      <c r="A27" s="11" t="s">
        <v>37</v>
      </c>
      <c r="B27" s="26"/>
      <c r="C27" s="26"/>
      <c r="D27" s="78"/>
      <c r="E27" s="12">
        <f>SUM(B27:D27)</f>
        <v>0</v>
      </c>
      <c r="F27" s="72">
        <v>0.9999</v>
      </c>
    </row>
    <row r="28" spans="1:5" ht="12.75">
      <c r="A28" s="13" t="s">
        <v>12</v>
      </c>
      <c r="B28" s="27"/>
      <c r="C28" s="27"/>
      <c r="D28" s="84"/>
      <c r="E28" s="15">
        <f>SUM(B28:D28)</f>
        <v>0</v>
      </c>
    </row>
    <row r="29" ht="12.75">
      <c r="E29" s="7"/>
    </row>
    <row r="30" spans="1:5" s="20" customFormat="1" ht="12.75">
      <c r="A30" s="4" t="s">
        <v>16</v>
      </c>
      <c r="B30" s="88"/>
      <c r="C30" s="89"/>
      <c r="D30" s="88"/>
      <c r="E30" s="6">
        <f>SUM(B30:D30)</f>
        <v>0</v>
      </c>
    </row>
    <row r="31" ht="12.75">
      <c r="E31" s="7"/>
    </row>
    <row r="32" spans="1:5" ht="12.75">
      <c r="A32" s="4" t="s">
        <v>17</v>
      </c>
      <c r="B32" s="77"/>
      <c r="C32" s="77"/>
      <c r="D32" s="77"/>
      <c r="E32" s="6">
        <f>B32+C32+D32</f>
        <v>0</v>
      </c>
    </row>
    <row r="34" spans="1:5" ht="12.75">
      <c r="A34" s="4" t="s">
        <v>19</v>
      </c>
      <c r="B34" s="5">
        <f>B6+B8-B14-B30-B32</f>
        <v>0</v>
      </c>
      <c r="C34" s="5">
        <f>C6+C8-C14-C30-C32</f>
        <v>0</v>
      </c>
      <c r="D34" s="5">
        <f>D6+D8-D14-D30-D32</f>
        <v>0</v>
      </c>
      <c r="E34" s="6">
        <f>SUM(B34:D34)</f>
        <v>0</v>
      </c>
    </row>
    <row r="35" spans="1:5" s="7" customFormat="1" ht="12.75">
      <c r="A35" s="4" t="s">
        <v>34</v>
      </c>
      <c r="B35" s="77"/>
      <c r="C35" s="77"/>
      <c r="D35" s="77"/>
      <c r="E35" s="6">
        <f>SUM(B35:D35)</f>
        <v>0</v>
      </c>
    </row>
    <row r="36" spans="1:5" s="7" customFormat="1" ht="12.75">
      <c r="A36" s="2"/>
      <c r="B36" s="2"/>
      <c r="C36" s="2"/>
      <c r="D36" s="2"/>
      <c r="E36" s="2"/>
    </row>
    <row r="37" ht="12.75">
      <c r="A37" s="2" t="s">
        <v>31</v>
      </c>
    </row>
    <row r="38" spans="1:7" ht="12.75">
      <c r="A38" s="7" t="s">
        <v>32</v>
      </c>
      <c r="B38" s="81">
        <f>'P&amp;L'!C7</f>
        <v>0</v>
      </c>
      <c r="C38" s="7">
        <f>B38-E4</f>
        <v>0</v>
      </c>
      <c r="D38" s="28" t="str">
        <f>IF(C38&lt;(ABS(10)),"ok","atentie!!!diferenta vanzari p&amp;l ")</f>
        <v>ok</v>
      </c>
      <c r="E38" s="28"/>
      <c r="F38" s="28"/>
      <c r="G38" s="28"/>
    </row>
    <row r="39" spans="1:6" ht="12.75">
      <c r="A39" s="29" t="s">
        <v>22</v>
      </c>
      <c r="B39" s="30">
        <f>E15</f>
        <v>0</v>
      </c>
      <c r="C39" s="1" t="e">
        <f aca="true" t="shared" si="1" ref="C39:C46">B39/B$38</f>
        <v>#DIV/0!</v>
      </c>
      <c r="D39" s="31" t="e">
        <f>C40-C39</f>
        <v>#DIV/0!</v>
      </c>
      <c r="E39" s="3" t="e">
        <f>B38*D39</f>
        <v>#DIV/0!</v>
      </c>
      <c r="F39" s="7"/>
    </row>
    <row r="40" spans="1:3" ht="12.75">
      <c r="A40" s="32" t="s">
        <v>23</v>
      </c>
      <c r="B40" s="30">
        <f>E14-E20-E21-E22-E24-E35</f>
        <v>0</v>
      </c>
      <c r="C40" s="1" t="e">
        <f t="shared" si="1"/>
        <v>#DIV/0!</v>
      </c>
    </row>
    <row r="41" spans="1:3" ht="12.75">
      <c r="A41" s="32" t="s">
        <v>24</v>
      </c>
      <c r="B41" s="30">
        <f>E21+E20</f>
        <v>0</v>
      </c>
      <c r="C41" s="1" t="e">
        <f t="shared" si="1"/>
        <v>#DIV/0!</v>
      </c>
    </row>
    <row r="42" spans="1:3" ht="12.75">
      <c r="A42" s="32" t="s">
        <v>25</v>
      </c>
      <c r="B42" s="30">
        <f>E22</f>
        <v>0</v>
      </c>
      <c r="C42" s="1" t="e">
        <f t="shared" si="1"/>
        <v>#DIV/0!</v>
      </c>
    </row>
    <row r="43" spans="1:3" ht="12.75">
      <c r="A43" s="32" t="s">
        <v>26</v>
      </c>
      <c r="B43" s="30">
        <f>'P&amp;L'!C13</f>
        <v>0</v>
      </c>
      <c r="C43" s="1" t="e">
        <f t="shared" si="1"/>
        <v>#DIV/0!</v>
      </c>
    </row>
    <row r="44" spans="1:3" ht="12.75">
      <c r="A44" s="32" t="s">
        <v>27</v>
      </c>
      <c r="B44" s="30">
        <f>E25</f>
        <v>0</v>
      </c>
      <c r="C44" s="1" t="e">
        <f t="shared" si="1"/>
        <v>#DIV/0!</v>
      </c>
    </row>
    <row r="45" spans="1:3" ht="12.75">
      <c r="A45" s="32" t="s">
        <v>28</v>
      </c>
      <c r="B45" s="30">
        <f>E26+E27</f>
        <v>0</v>
      </c>
      <c r="C45" s="1" t="e">
        <f t="shared" si="1"/>
        <v>#DIV/0!</v>
      </c>
    </row>
    <row r="46" spans="1:3" ht="12.75">
      <c r="A46" s="32" t="s">
        <v>29</v>
      </c>
      <c r="B46" s="30">
        <f>E28</f>
        <v>0</v>
      </c>
      <c r="C46" s="1" t="e">
        <f t="shared" si="1"/>
        <v>#DIV/0!</v>
      </c>
    </row>
    <row r="47" spans="1:3" ht="12.75">
      <c r="A47" s="33"/>
      <c r="B47" s="34"/>
      <c r="C47" s="31"/>
    </row>
    <row r="48" spans="1:3" ht="12.75">
      <c r="A48" s="35" t="s">
        <v>30</v>
      </c>
      <c r="B48" s="36">
        <f>SUM(B40:B46)</f>
        <v>0</v>
      </c>
      <c r="C48" s="31" t="e">
        <f>B48/B$38</f>
        <v>#DIV/0!</v>
      </c>
    </row>
  </sheetData>
  <sheetProtection/>
  <mergeCells count="1"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5.8515625" style="3" customWidth="1"/>
    <col min="2" max="2" width="26.421875" style="3" bestFit="1" customWidth="1"/>
    <col min="3" max="3" width="14.00390625" style="3" bestFit="1" customWidth="1"/>
    <col min="4" max="4" width="11.421875" style="3" bestFit="1" customWidth="1"/>
    <col min="5" max="5" width="7.8515625" style="3" bestFit="1" customWidth="1"/>
    <col min="6" max="6" width="10.28125" style="3" bestFit="1" customWidth="1"/>
    <col min="7" max="16384" width="9.140625" style="3" customWidth="1"/>
  </cols>
  <sheetData>
    <row r="1" spans="1:3" ht="42" customHeight="1" thickBot="1">
      <c r="A1" s="7"/>
      <c r="B1" s="7"/>
      <c r="C1" s="7"/>
    </row>
    <row r="2" spans="1:5" ht="13.5" thickBot="1">
      <c r="A2" s="37" t="str">
        <f>GESTIUNE!A2</f>
        <v>Restaurant ABC</v>
      </c>
      <c r="B2" s="38" t="s">
        <v>40</v>
      </c>
      <c r="C2" s="120"/>
      <c r="D2" s="119"/>
      <c r="E2" s="34"/>
    </row>
    <row r="3" spans="1:5" ht="12.75">
      <c r="A3" s="40"/>
      <c r="B3" s="33"/>
      <c r="C3" s="76" t="s">
        <v>82</v>
      </c>
      <c r="D3" s="76"/>
      <c r="E3" s="37"/>
    </row>
    <row r="4" spans="1:5" ht="12.75" customHeight="1">
      <c r="A4" s="90"/>
      <c r="B4" s="116" t="s">
        <v>41</v>
      </c>
      <c r="C4" s="117" t="s">
        <v>42</v>
      </c>
      <c r="D4" s="117" t="s">
        <v>43</v>
      </c>
      <c r="E4" s="37"/>
    </row>
    <row r="5" spans="1:5" ht="12.75" customHeight="1">
      <c r="A5" s="90"/>
      <c r="B5" s="116"/>
      <c r="C5" s="117"/>
      <c r="D5" s="117"/>
      <c r="E5" s="37"/>
    </row>
    <row r="6" spans="1:5" ht="12.75">
      <c r="A6" s="37"/>
      <c r="B6" s="37"/>
      <c r="C6" s="39"/>
      <c r="D6" s="39"/>
      <c r="E6" s="34"/>
    </row>
    <row r="7" spans="1:5" ht="12.75">
      <c r="A7" s="90"/>
      <c r="B7" s="91" t="s">
        <v>74</v>
      </c>
      <c r="C7" s="92"/>
      <c r="D7" s="93" t="e">
        <f>C7/$C$2</f>
        <v>#DIV/0!</v>
      </c>
      <c r="E7" s="37"/>
    </row>
    <row r="8" spans="1:5" ht="12.75">
      <c r="A8" s="37"/>
      <c r="B8" s="33"/>
      <c r="C8" s="34"/>
      <c r="D8" s="34"/>
      <c r="E8" s="34"/>
    </row>
    <row r="9" spans="1:6" ht="12.75">
      <c r="A9" s="90"/>
      <c r="B9" s="94" t="s">
        <v>22</v>
      </c>
      <c r="C9" s="95"/>
      <c r="D9" s="96" t="e">
        <f aca="true" t="shared" si="0" ref="D9:D16">C9/$C$2</f>
        <v>#DIV/0!</v>
      </c>
      <c r="E9" s="41" t="e">
        <f>D9/$D$7</f>
        <v>#DIV/0!</v>
      </c>
      <c r="F9" s="3">
        <f>C10-C9</f>
        <v>0</v>
      </c>
    </row>
    <row r="10" spans="1:5" ht="12.75">
      <c r="A10" s="97"/>
      <c r="B10" s="98" t="s">
        <v>23</v>
      </c>
      <c r="C10" s="99"/>
      <c r="D10" s="99" t="e">
        <f t="shared" si="0"/>
        <v>#DIV/0!</v>
      </c>
      <c r="E10" s="41" t="e">
        <f>D10/$D$7</f>
        <v>#DIV/0!</v>
      </c>
    </row>
    <row r="11" spans="1:5" ht="12.75">
      <c r="A11" s="97"/>
      <c r="B11" s="98" t="s">
        <v>24</v>
      </c>
      <c r="C11" s="99"/>
      <c r="D11" s="99" t="e">
        <f t="shared" si="0"/>
        <v>#DIV/0!</v>
      </c>
      <c r="E11" s="41" t="e">
        <f aca="true" t="shared" si="1" ref="E11:E56">D11/$D$7</f>
        <v>#DIV/0!</v>
      </c>
    </row>
    <row r="12" spans="1:5" ht="12.75">
      <c r="A12" s="97"/>
      <c r="B12" s="98" t="s">
        <v>25</v>
      </c>
      <c r="C12" s="99"/>
      <c r="D12" s="99" t="e">
        <f t="shared" si="0"/>
        <v>#DIV/0!</v>
      </c>
      <c r="E12" s="41" t="e">
        <f t="shared" si="1"/>
        <v>#DIV/0!</v>
      </c>
    </row>
    <row r="13" spans="1:5" ht="12.75">
      <c r="A13" s="97"/>
      <c r="B13" s="98" t="s">
        <v>26</v>
      </c>
      <c r="C13" s="99"/>
      <c r="D13" s="99" t="e">
        <f t="shared" si="0"/>
        <v>#DIV/0!</v>
      </c>
      <c r="E13" s="41" t="e">
        <f t="shared" si="1"/>
        <v>#DIV/0!</v>
      </c>
    </row>
    <row r="14" spans="1:5" ht="12.75">
      <c r="A14" s="97"/>
      <c r="B14" s="98" t="s">
        <v>27</v>
      </c>
      <c r="C14" s="99"/>
      <c r="D14" s="99" t="e">
        <f t="shared" si="0"/>
        <v>#DIV/0!</v>
      </c>
      <c r="E14" s="41" t="e">
        <f t="shared" si="1"/>
        <v>#DIV/0!</v>
      </c>
    </row>
    <row r="15" spans="1:5" ht="12.75">
      <c r="A15" s="97"/>
      <c r="B15" s="98" t="s">
        <v>28</v>
      </c>
      <c r="C15" s="99"/>
      <c r="D15" s="99" t="e">
        <f t="shared" si="0"/>
        <v>#DIV/0!</v>
      </c>
      <c r="E15" s="41" t="e">
        <f t="shared" si="1"/>
        <v>#DIV/0!</v>
      </c>
    </row>
    <row r="16" spans="1:5" ht="12.75">
      <c r="A16" s="97"/>
      <c r="B16" s="98" t="s">
        <v>29</v>
      </c>
      <c r="C16" s="99"/>
      <c r="D16" s="99" t="e">
        <f t="shared" si="0"/>
        <v>#DIV/0!</v>
      </c>
      <c r="E16" s="41" t="e">
        <f t="shared" si="1"/>
        <v>#DIV/0!</v>
      </c>
    </row>
    <row r="17" spans="1:5" ht="12.75">
      <c r="A17" s="37"/>
      <c r="B17" s="33"/>
      <c r="C17" s="30"/>
      <c r="D17" s="34"/>
      <c r="E17" s="41"/>
    </row>
    <row r="18" spans="1:5" ht="12.75">
      <c r="A18" s="106"/>
      <c r="B18" s="107" t="s">
        <v>30</v>
      </c>
      <c r="C18" s="108">
        <f>SUM(C10:C16)</f>
        <v>0</v>
      </c>
      <c r="D18" s="109" t="e">
        <f>SUM(D10:D16)</f>
        <v>#DIV/0!</v>
      </c>
      <c r="E18" s="41" t="e">
        <f t="shared" si="1"/>
        <v>#DIV/0!</v>
      </c>
    </row>
    <row r="19" spans="1:5" ht="12.75">
      <c r="A19" s="37"/>
      <c r="B19" s="33"/>
      <c r="C19" s="37"/>
      <c r="D19" s="37"/>
      <c r="E19" s="41"/>
    </row>
    <row r="20" spans="1:5" ht="12.75">
      <c r="A20" s="106"/>
      <c r="B20" s="107" t="s">
        <v>44</v>
      </c>
      <c r="C20" s="108">
        <f>C7-C18</f>
        <v>0</v>
      </c>
      <c r="D20" s="109" t="e">
        <f>D7-D18</f>
        <v>#DIV/0!</v>
      </c>
      <c r="E20" s="41" t="e">
        <f t="shared" si="1"/>
        <v>#DIV/0!</v>
      </c>
    </row>
    <row r="21" spans="1:5" ht="12.75">
      <c r="A21" s="37"/>
      <c r="B21" s="33"/>
      <c r="C21" s="34"/>
      <c r="D21" s="34"/>
      <c r="E21" s="41"/>
    </row>
    <row r="22" spans="1:5" ht="12.75">
      <c r="A22" s="37"/>
      <c r="B22" s="33"/>
      <c r="C22" s="34"/>
      <c r="D22" s="34"/>
      <c r="E22" s="41"/>
    </row>
    <row r="23" spans="1:5" ht="12.75">
      <c r="A23" s="97"/>
      <c r="B23" s="100" t="s">
        <v>45</v>
      </c>
      <c r="C23" s="101"/>
      <c r="D23" s="96" t="e">
        <f aca="true" t="shared" si="2" ref="D23:D35">C23/$C$2</f>
        <v>#DIV/0!</v>
      </c>
      <c r="E23" s="41" t="e">
        <f t="shared" si="1"/>
        <v>#DIV/0!</v>
      </c>
    </row>
    <row r="24" spans="1:5" ht="12.75">
      <c r="A24" s="97"/>
      <c r="B24" s="98" t="s">
        <v>46</v>
      </c>
      <c r="C24" s="102"/>
      <c r="D24" s="99" t="e">
        <f t="shared" si="2"/>
        <v>#DIV/0!</v>
      </c>
      <c r="E24" s="41" t="e">
        <f t="shared" si="1"/>
        <v>#DIV/0!</v>
      </c>
    </row>
    <row r="25" spans="1:5" ht="12.75">
      <c r="A25" s="97"/>
      <c r="B25" s="98" t="s">
        <v>47</v>
      </c>
      <c r="C25" s="102"/>
      <c r="D25" s="99" t="e">
        <f t="shared" si="2"/>
        <v>#DIV/0!</v>
      </c>
      <c r="E25" s="41" t="e">
        <f t="shared" si="1"/>
        <v>#DIV/0!</v>
      </c>
    </row>
    <row r="26" spans="1:5" ht="12.75">
      <c r="A26" s="97"/>
      <c r="B26" s="98" t="s">
        <v>48</v>
      </c>
      <c r="C26" s="102"/>
      <c r="D26" s="99" t="e">
        <f t="shared" si="2"/>
        <v>#DIV/0!</v>
      </c>
      <c r="E26" s="41" t="e">
        <f>D26/$D$7</f>
        <v>#DIV/0!</v>
      </c>
    </row>
    <row r="27" spans="1:5" ht="12.75">
      <c r="A27" s="97"/>
      <c r="B27" s="98" t="s">
        <v>49</v>
      </c>
      <c r="C27" s="102"/>
      <c r="D27" s="99" t="e">
        <f t="shared" si="2"/>
        <v>#DIV/0!</v>
      </c>
      <c r="E27" s="41" t="e">
        <f t="shared" si="1"/>
        <v>#DIV/0!</v>
      </c>
    </row>
    <row r="28" spans="1:5" ht="12.75">
      <c r="A28" s="97"/>
      <c r="B28" s="98" t="s">
        <v>50</v>
      </c>
      <c r="C28" s="102"/>
      <c r="D28" s="99" t="e">
        <f t="shared" si="2"/>
        <v>#DIV/0!</v>
      </c>
      <c r="E28" s="41" t="e">
        <f t="shared" si="1"/>
        <v>#DIV/0!</v>
      </c>
    </row>
    <row r="29" spans="1:5" ht="12.75">
      <c r="A29" s="97"/>
      <c r="B29" s="98" t="s">
        <v>51</v>
      </c>
      <c r="C29" s="103"/>
      <c r="D29" s="99" t="e">
        <f t="shared" si="2"/>
        <v>#DIV/0!</v>
      </c>
      <c r="E29" s="41" t="e">
        <f t="shared" si="1"/>
        <v>#DIV/0!</v>
      </c>
    </row>
    <row r="30" spans="1:5" ht="12.75">
      <c r="A30" s="97"/>
      <c r="B30" s="98" t="s">
        <v>52</v>
      </c>
      <c r="C30" s="103"/>
      <c r="D30" s="99" t="e">
        <f t="shared" si="2"/>
        <v>#DIV/0!</v>
      </c>
      <c r="E30" s="41" t="e">
        <f t="shared" si="1"/>
        <v>#DIV/0!</v>
      </c>
    </row>
    <row r="31" spans="1:5" ht="12.75">
      <c r="A31" s="97"/>
      <c r="B31" s="98" t="s">
        <v>53</v>
      </c>
      <c r="C31" s="103"/>
      <c r="D31" s="99" t="e">
        <f>C31/$C$2</f>
        <v>#DIV/0!</v>
      </c>
      <c r="E31" s="41" t="e">
        <f t="shared" si="1"/>
        <v>#DIV/0!</v>
      </c>
    </row>
    <row r="32" spans="1:5" ht="12.75">
      <c r="A32" s="97"/>
      <c r="B32" s="98" t="s">
        <v>54</v>
      </c>
      <c r="C32" s="103"/>
      <c r="D32" s="99" t="e">
        <f t="shared" si="2"/>
        <v>#DIV/0!</v>
      </c>
      <c r="E32" s="41" t="e">
        <f t="shared" si="1"/>
        <v>#DIV/0!</v>
      </c>
    </row>
    <row r="33" spans="1:5" ht="12.75">
      <c r="A33" s="97"/>
      <c r="B33" s="98" t="s">
        <v>55</v>
      </c>
      <c r="C33" s="103"/>
      <c r="D33" s="99" t="e">
        <f t="shared" si="2"/>
        <v>#DIV/0!</v>
      </c>
      <c r="E33" s="41" t="e">
        <f t="shared" si="1"/>
        <v>#DIV/0!</v>
      </c>
    </row>
    <row r="34" spans="1:5" ht="12.75">
      <c r="A34" s="97"/>
      <c r="B34" s="98" t="s">
        <v>56</v>
      </c>
      <c r="C34" s="103"/>
      <c r="D34" s="99" t="e">
        <f t="shared" si="2"/>
        <v>#DIV/0!</v>
      </c>
      <c r="E34" s="41" t="e">
        <f t="shared" si="1"/>
        <v>#DIV/0!</v>
      </c>
    </row>
    <row r="35" spans="1:5" ht="12.75">
      <c r="A35" s="97"/>
      <c r="B35" s="98" t="s">
        <v>57</v>
      </c>
      <c r="C35" s="103"/>
      <c r="D35" s="99" t="e">
        <f t="shared" si="2"/>
        <v>#DIV/0!</v>
      </c>
      <c r="E35" s="41" t="e">
        <f t="shared" si="1"/>
        <v>#DIV/0!</v>
      </c>
    </row>
    <row r="36" spans="1:5" ht="12.75">
      <c r="A36" s="37"/>
      <c r="B36" s="33"/>
      <c r="C36" s="34"/>
      <c r="D36" s="34"/>
      <c r="E36" s="41"/>
    </row>
    <row r="37" spans="1:5" ht="12.75">
      <c r="A37" s="37"/>
      <c r="B37" s="33"/>
      <c r="C37" s="34"/>
      <c r="D37" s="34"/>
      <c r="E37" s="41"/>
    </row>
    <row r="38" spans="1:5" ht="12.75">
      <c r="A38" s="106"/>
      <c r="B38" s="110" t="s">
        <v>58</v>
      </c>
      <c r="C38" s="108">
        <f>SUM(C23:C35)</f>
        <v>0</v>
      </c>
      <c r="D38" s="109" t="e">
        <f>SUM(D23:D35)</f>
        <v>#DIV/0!</v>
      </c>
      <c r="E38" s="41" t="e">
        <f t="shared" si="1"/>
        <v>#DIV/0!</v>
      </c>
    </row>
    <row r="39" spans="1:5" ht="12.75">
      <c r="A39" s="37"/>
      <c r="B39" s="33"/>
      <c r="C39" s="34"/>
      <c r="D39" s="34"/>
      <c r="E39" s="41"/>
    </row>
    <row r="40" spans="1:5" ht="12.75">
      <c r="A40" s="37"/>
      <c r="B40" s="33"/>
      <c r="C40" s="34"/>
      <c r="D40" s="34"/>
      <c r="E40" s="41"/>
    </row>
    <row r="41" spans="1:5" ht="12.75">
      <c r="A41" s="106"/>
      <c r="B41" s="111" t="s">
        <v>59</v>
      </c>
      <c r="C41" s="108">
        <f>C20-C38</f>
        <v>0</v>
      </c>
      <c r="D41" s="109" t="e">
        <f>D20-D38</f>
        <v>#DIV/0!</v>
      </c>
      <c r="E41" s="41" t="e">
        <f t="shared" si="1"/>
        <v>#DIV/0!</v>
      </c>
    </row>
    <row r="42" spans="1:5" ht="12.75">
      <c r="A42" s="37"/>
      <c r="B42" s="33"/>
      <c r="C42" s="34"/>
      <c r="D42" s="34"/>
      <c r="E42" s="41"/>
    </row>
    <row r="43" spans="1:5" ht="12.75">
      <c r="A43" s="37"/>
      <c r="B43" s="33"/>
      <c r="C43" s="34"/>
      <c r="D43" s="34"/>
      <c r="E43" s="41"/>
    </row>
    <row r="44" spans="1:5" ht="12.75">
      <c r="A44" s="97"/>
      <c r="B44" s="100" t="s">
        <v>60</v>
      </c>
      <c r="C44" s="104"/>
      <c r="D44" s="96" t="e">
        <f aca="true" t="shared" si="3" ref="D44:D51">C44/$C$2</f>
        <v>#DIV/0!</v>
      </c>
      <c r="E44" s="41" t="e">
        <f t="shared" si="1"/>
        <v>#DIV/0!</v>
      </c>
    </row>
    <row r="45" spans="1:5" ht="12.75">
      <c r="A45" s="97"/>
      <c r="B45" s="98" t="s">
        <v>61</v>
      </c>
      <c r="C45" s="103"/>
      <c r="D45" s="99" t="e">
        <f t="shared" si="3"/>
        <v>#DIV/0!</v>
      </c>
      <c r="E45" s="41" t="e">
        <f t="shared" si="1"/>
        <v>#DIV/0!</v>
      </c>
    </row>
    <row r="46" spans="1:5" ht="12.75">
      <c r="A46" s="97"/>
      <c r="B46" s="98" t="s">
        <v>62</v>
      </c>
      <c r="C46" s="103"/>
      <c r="D46" s="99" t="e">
        <f t="shared" si="3"/>
        <v>#DIV/0!</v>
      </c>
      <c r="E46" s="41" t="e">
        <f t="shared" si="1"/>
        <v>#DIV/0!</v>
      </c>
    </row>
    <row r="47" spans="1:5" ht="12.75">
      <c r="A47" s="97"/>
      <c r="B47" s="98" t="s">
        <v>63</v>
      </c>
      <c r="C47" s="99"/>
      <c r="D47" s="99" t="e">
        <f t="shared" si="3"/>
        <v>#DIV/0!</v>
      </c>
      <c r="E47" s="41" t="e">
        <f t="shared" si="1"/>
        <v>#DIV/0!</v>
      </c>
    </row>
    <row r="48" spans="1:5" ht="12.75">
      <c r="A48" s="97"/>
      <c r="B48" s="98" t="s">
        <v>64</v>
      </c>
      <c r="C48" s="99"/>
      <c r="D48" s="99" t="e">
        <f t="shared" si="3"/>
        <v>#DIV/0!</v>
      </c>
      <c r="E48" s="41" t="e">
        <f t="shared" si="1"/>
        <v>#DIV/0!</v>
      </c>
    </row>
    <row r="49" spans="1:5" ht="12.75">
      <c r="A49" s="97"/>
      <c r="B49" s="98" t="s">
        <v>65</v>
      </c>
      <c r="C49" s="99"/>
      <c r="D49" s="99" t="e">
        <f t="shared" si="3"/>
        <v>#DIV/0!</v>
      </c>
      <c r="E49" s="41" t="e">
        <f t="shared" si="1"/>
        <v>#DIV/0!</v>
      </c>
    </row>
    <row r="50" spans="1:5" ht="12.75">
      <c r="A50" s="97"/>
      <c r="B50" s="98" t="s">
        <v>66</v>
      </c>
      <c r="C50" s="105"/>
      <c r="D50" s="99" t="e">
        <f t="shared" si="3"/>
        <v>#DIV/0!</v>
      </c>
      <c r="E50" s="41" t="e">
        <f t="shared" si="1"/>
        <v>#DIV/0!</v>
      </c>
    </row>
    <row r="51" spans="1:5" ht="12.75">
      <c r="A51" s="97"/>
      <c r="B51" s="98" t="s">
        <v>67</v>
      </c>
      <c r="C51" s="99"/>
      <c r="D51" s="99" t="e">
        <f t="shared" si="3"/>
        <v>#DIV/0!</v>
      </c>
      <c r="E51" s="41" t="e">
        <f>8%-E44-E52</f>
        <v>#DIV/0!</v>
      </c>
    </row>
    <row r="52" spans="1:5" ht="12.75">
      <c r="A52" s="97"/>
      <c r="B52" s="98" t="s">
        <v>68</v>
      </c>
      <c r="C52" s="99"/>
      <c r="D52" s="99" t="e">
        <f>C52/$C$2</f>
        <v>#DIV/0!</v>
      </c>
      <c r="E52" s="41" t="e">
        <f t="shared" si="1"/>
        <v>#DIV/0!</v>
      </c>
    </row>
    <row r="53" spans="1:5" ht="12.75">
      <c r="A53" s="37"/>
      <c r="B53" s="33"/>
      <c r="C53" s="34"/>
      <c r="D53" s="34" t="e">
        <f>C53/$C$2</f>
        <v>#DIV/0!</v>
      </c>
      <c r="E53" s="41" t="e">
        <f t="shared" si="1"/>
        <v>#DIV/0!</v>
      </c>
    </row>
    <row r="54" spans="1:5" ht="12.75">
      <c r="A54" s="106"/>
      <c r="B54" s="107" t="s">
        <v>69</v>
      </c>
      <c r="C54" s="108">
        <f>SUM(C44:C53)</f>
        <v>0</v>
      </c>
      <c r="D54" s="109" t="e">
        <f>SUM(D44:D53)</f>
        <v>#DIV/0!</v>
      </c>
      <c r="E54" s="41" t="e">
        <f t="shared" si="1"/>
        <v>#DIV/0!</v>
      </c>
    </row>
    <row r="55" spans="1:5" ht="12.75">
      <c r="A55" s="37"/>
      <c r="B55" s="33"/>
      <c r="C55" s="34"/>
      <c r="D55" s="34"/>
      <c r="E55" s="41"/>
    </row>
    <row r="56" spans="1:5" ht="12.75">
      <c r="A56" s="106"/>
      <c r="B56" s="107" t="s">
        <v>70</v>
      </c>
      <c r="C56" s="108">
        <f>C41-C54</f>
        <v>0</v>
      </c>
      <c r="D56" s="109" t="e">
        <f>D41-D54</f>
        <v>#DIV/0!</v>
      </c>
      <c r="E56" s="41" t="e">
        <f t="shared" si="1"/>
        <v>#DIV/0!</v>
      </c>
    </row>
    <row r="57" spans="1:5" ht="12.75">
      <c r="A57" s="112" t="s">
        <v>71</v>
      </c>
      <c r="B57" s="113"/>
      <c r="C57" s="112">
        <f>C13+C38-C23-C24+C44+C45+C46+C50+C52</f>
        <v>0</v>
      </c>
      <c r="D57" s="112"/>
      <c r="E57" s="112"/>
    </row>
  </sheetData>
  <sheetProtection/>
  <mergeCells count="3"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6.140625" style="3" customWidth="1"/>
    <col min="2" max="2" width="26.421875" style="3" bestFit="1" customWidth="1"/>
    <col min="3" max="3" width="27.140625" style="3" customWidth="1"/>
    <col min="4" max="4" width="14.28125" style="3" bestFit="1" customWidth="1"/>
    <col min="5" max="16384" width="9.140625" style="3" customWidth="1"/>
  </cols>
  <sheetData>
    <row r="1" ht="42" customHeight="1" thickBot="1"/>
    <row r="2" spans="1:3" ht="13.5" thickBot="1">
      <c r="A2" s="37" t="str">
        <f>GESTIUNE!A2</f>
        <v>Restaurant ABC</v>
      </c>
      <c r="B2" s="38" t="s">
        <v>40</v>
      </c>
      <c r="C2" s="121"/>
    </row>
    <row r="3" spans="1:34" ht="14.25" thickBot="1" thickTop="1">
      <c r="A3" s="40"/>
      <c r="B3" s="33"/>
      <c r="C3" s="40" t="str">
        <f>'P&amp;L'!C3</f>
        <v>SEPTEMBRIE</v>
      </c>
      <c r="D3" s="52">
        <v>44440</v>
      </c>
      <c r="E3" s="52">
        <v>44441</v>
      </c>
      <c r="F3" s="52">
        <v>44442</v>
      </c>
      <c r="G3" s="52">
        <v>44443</v>
      </c>
      <c r="H3" s="52">
        <v>44444</v>
      </c>
      <c r="I3" s="52">
        <v>44445</v>
      </c>
      <c r="J3" s="52">
        <v>44446</v>
      </c>
      <c r="K3" s="52">
        <v>44447</v>
      </c>
      <c r="L3" s="52">
        <v>44448</v>
      </c>
      <c r="M3" s="52">
        <v>44449</v>
      </c>
      <c r="N3" s="52">
        <v>44450</v>
      </c>
      <c r="O3" s="52">
        <v>44451</v>
      </c>
      <c r="P3" s="52">
        <v>44452</v>
      </c>
      <c r="Q3" s="52">
        <v>44453</v>
      </c>
      <c r="R3" s="52">
        <v>44454</v>
      </c>
      <c r="S3" s="52">
        <v>44455</v>
      </c>
      <c r="T3" s="52">
        <v>44456</v>
      </c>
      <c r="U3" s="52">
        <v>44457</v>
      </c>
      <c r="V3" s="52">
        <v>44458</v>
      </c>
      <c r="W3" s="52">
        <v>44459</v>
      </c>
      <c r="X3" s="52">
        <v>44460</v>
      </c>
      <c r="Y3" s="52">
        <v>44461</v>
      </c>
      <c r="Z3" s="52">
        <v>44462</v>
      </c>
      <c r="AA3" s="52">
        <v>44463</v>
      </c>
      <c r="AB3" s="52">
        <v>44464</v>
      </c>
      <c r="AC3" s="52">
        <v>44465</v>
      </c>
      <c r="AD3" s="52">
        <v>44466</v>
      </c>
      <c r="AE3" s="52">
        <v>44467</v>
      </c>
      <c r="AF3" s="52">
        <v>44468</v>
      </c>
      <c r="AG3" s="52">
        <v>44469</v>
      </c>
      <c r="AH3" s="53" t="s">
        <v>75</v>
      </c>
    </row>
    <row r="4" spans="1:34" ht="12.75" customHeight="1" thickTop="1">
      <c r="A4" s="90"/>
      <c r="B4" s="116" t="s">
        <v>41</v>
      </c>
      <c r="C4" s="11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</row>
    <row r="5" spans="1:34" ht="12.75" customHeight="1">
      <c r="A5" s="90"/>
      <c r="B5" s="116"/>
      <c r="C5" s="117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3"/>
    </row>
    <row r="6" spans="1:34" ht="13.5" thickBot="1">
      <c r="A6" s="37"/>
      <c r="B6" s="37"/>
      <c r="C6" s="39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6"/>
    </row>
    <row r="7" spans="1:34" ht="13.5" thickTop="1">
      <c r="A7" s="90"/>
      <c r="B7" s="91" t="s">
        <v>74</v>
      </c>
      <c r="C7" s="92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6"/>
      <c r="AF7" s="73"/>
      <c r="AG7" s="73"/>
      <c r="AH7" s="57">
        <f>SUM(D7:AE7)</f>
        <v>0</v>
      </c>
    </row>
    <row r="8" spans="1:34" ht="12.75">
      <c r="A8" s="37"/>
      <c r="B8" s="33"/>
      <c r="C8" s="34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6"/>
      <c r="AF8" s="74"/>
      <c r="AG8" s="74"/>
      <c r="AH8" s="50">
        <f aca="true" t="shared" si="0" ref="AH8:AH56">SUM(D8:AE8)</f>
        <v>0</v>
      </c>
    </row>
    <row r="9" spans="1:34" ht="12.75">
      <c r="A9" s="90"/>
      <c r="B9" s="94" t="s">
        <v>22</v>
      </c>
      <c r="C9" s="95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6"/>
      <c r="AF9" s="74"/>
      <c r="AG9" s="74"/>
      <c r="AH9" s="50">
        <f t="shared" si="0"/>
        <v>0</v>
      </c>
    </row>
    <row r="10" spans="1:34" ht="12.75">
      <c r="A10" s="97"/>
      <c r="B10" s="98" t="s">
        <v>23</v>
      </c>
      <c r="C10" s="99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6"/>
      <c r="AF10" s="74"/>
      <c r="AG10" s="74"/>
      <c r="AH10" s="50">
        <f t="shared" si="0"/>
        <v>0</v>
      </c>
    </row>
    <row r="11" spans="1:34" ht="12.75">
      <c r="A11" s="97"/>
      <c r="B11" s="98" t="s">
        <v>24</v>
      </c>
      <c r="C11" s="99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  <c r="AF11" s="74"/>
      <c r="AG11" s="74"/>
      <c r="AH11" s="50">
        <f t="shared" si="0"/>
        <v>0</v>
      </c>
    </row>
    <row r="12" spans="1:34" ht="12.75">
      <c r="A12" s="97"/>
      <c r="B12" s="98" t="s">
        <v>25</v>
      </c>
      <c r="C12" s="99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  <c r="AF12" s="74"/>
      <c r="AG12" s="74"/>
      <c r="AH12" s="50">
        <f t="shared" si="0"/>
        <v>0</v>
      </c>
    </row>
    <row r="13" spans="1:34" ht="12.75">
      <c r="A13" s="97"/>
      <c r="B13" s="98" t="s">
        <v>26</v>
      </c>
      <c r="C13" s="99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74"/>
      <c r="AG13" s="74"/>
      <c r="AH13" s="50">
        <f t="shared" si="0"/>
        <v>0</v>
      </c>
    </row>
    <row r="14" spans="1:34" ht="12.75">
      <c r="A14" s="97"/>
      <c r="B14" s="98" t="s">
        <v>27</v>
      </c>
      <c r="C14" s="99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/>
      <c r="AF14" s="74"/>
      <c r="AG14" s="74"/>
      <c r="AH14" s="50">
        <f t="shared" si="0"/>
        <v>0</v>
      </c>
    </row>
    <row r="15" spans="1:34" ht="12.75">
      <c r="A15" s="97"/>
      <c r="B15" s="98" t="s">
        <v>28</v>
      </c>
      <c r="C15" s="99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74"/>
      <c r="AG15" s="74"/>
      <c r="AH15" s="50">
        <f t="shared" si="0"/>
        <v>0</v>
      </c>
    </row>
    <row r="16" spans="1:34" ht="12.75">
      <c r="A16" s="97"/>
      <c r="B16" s="98" t="s">
        <v>29</v>
      </c>
      <c r="C16" s="99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74"/>
      <c r="AG16" s="74"/>
      <c r="AH16" s="50">
        <f t="shared" si="0"/>
        <v>0</v>
      </c>
    </row>
    <row r="17" spans="1:34" ht="13.5" customHeight="1">
      <c r="A17" s="37"/>
      <c r="B17" s="33"/>
      <c r="C17" s="30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F17" s="74"/>
      <c r="AG17" s="74"/>
      <c r="AH17" s="50">
        <f t="shared" si="0"/>
        <v>0</v>
      </c>
    </row>
    <row r="18" spans="1:34" ht="12.75">
      <c r="A18" s="106"/>
      <c r="B18" s="107" t="s">
        <v>30</v>
      </c>
      <c r="C18" s="108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6"/>
      <c r="AF18" s="74"/>
      <c r="AG18" s="74"/>
      <c r="AH18" s="50">
        <f t="shared" si="0"/>
        <v>0</v>
      </c>
    </row>
    <row r="19" spans="1:34" ht="12.75">
      <c r="A19" s="37"/>
      <c r="B19" s="33"/>
      <c r="C19" s="37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6"/>
      <c r="AF19" s="74"/>
      <c r="AG19" s="74"/>
      <c r="AH19" s="50">
        <f t="shared" si="0"/>
        <v>0</v>
      </c>
    </row>
    <row r="20" spans="1:34" ht="12.75">
      <c r="A20" s="106"/>
      <c r="B20" s="107" t="s">
        <v>44</v>
      </c>
      <c r="C20" s="108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6"/>
      <c r="AF20" s="74"/>
      <c r="AG20" s="74"/>
      <c r="AH20" s="50">
        <f t="shared" si="0"/>
        <v>0</v>
      </c>
    </row>
    <row r="21" spans="1:34" ht="12.75">
      <c r="A21" s="37"/>
      <c r="B21" s="33"/>
      <c r="C21" s="34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74"/>
      <c r="AG21" s="74"/>
      <c r="AH21" s="50">
        <f t="shared" si="0"/>
        <v>0</v>
      </c>
    </row>
    <row r="22" spans="1:34" ht="12.75">
      <c r="A22" s="37"/>
      <c r="B22" s="33"/>
      <c r="C22" s="3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6"/>
      <c r="AF22" s="74"/>
      <c r="AG22" s="74"/>
      <c r="AH22" s="50">
        <f t="shared" si="0"/>
        <v>0</v>
      </c>
    </row>
    <row r="23" spans="1:34" ht="12.75">
      <c r="A23" s="97"/>
      <c r="B23" s="100" t="s">
        <v>45</v>
      </c>
      <c r="C23" s="101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74"/>
      <c r="AG23" s="74"/>
      <c r="AH23" s="50">
        <f t="shared" si="0"/>
        <v>0</v>
      </c>
    </row>
    <row r="24" spans="1:34" ht="12.75">
      <c r="A24" s="97"/>
      <c r="B24" s="98" t="s">
        <v>46</v>
      </c>
      <c r="C24" s="102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  <c r="AF24" s="74"/>
      <c r="AG24" s="74"/>
      <c r="AH24" s="50">
        <f t="shared" si="0"/>
        <v>0</v>
      </c>
    </row>
    <row r="25" spans="1:34" ht="12.75">
      <c r="A25" s="97"/>
      <c r="B25" s="98" t="s">
        <v>47</v>
      </c>
      <c r="C25" s="102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74"/>
      <c r="AG25" s="74"/>
      <c r="AH25" s="50">
        <f t="shared" si="0"/>
        <v>0</v>
      </c>
    </row>
    <row r="26" spans="1:34" ht="12.75">
      <c r="A26" s="97"/>
      <c r="B26" s="98" t="s">
        <v>48</v>
      </c>
      <c r="C26" s="102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74"/>
      <c r="AG26" s="74"/>
      <c r="AH26" s="50">
        <f t="shared" si="0"/>
        <v>0</v>
      </c>
    </row>
    <row r="27" spans="1:34" ht="12.75">
      <c r="A27" s="97"/>
      <c r="B27" s="98" t="s">
        <v>49</v>
      </c>
      <c r="C27" s="102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74"/>
      <c r="AG27" s="74"/>
      <c r="AH27" s="50">
        <f t="shared" si="0"/>
        <v>0</v>
      </c>
    </row>
    <row r="28" spans="1:34" ht="12.75">
      <c r="A28" s="97"/>
      <c r="B28" s="98" t="s">
        <v>50</v>
      </c>
      <c r="C28" s="102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74"/>
      <c r="AG28" s="74"/>
      <c r="AH28" s="50">
        <f t="shared" si="0"/>
        <v>0</v>
      </c>
    </row>
    <row r="29" spans="1:34" ht="12.75">
      <c r="A29" s="97"/>
      <c r="B29" s="98" t="s">
        <v>51</v>
      </c>
      <c r="C29" s="103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6"/>
      <c r="AF29" s="74"/>
      <c r="AG29" s="74"/>
      <c r="AH29" s="50">
        <f t="shared" si="0"/>
        <v>0</v>
      </c>
    </row>
    <row r="30" spans="1:34" ht="12.75">
      <c r="A30" s="97"/>
      <c r="B30" s="98" t="s">
        <v>52</v>
      </c>
      <c r="C30" s="103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74"/>
      <c r="AG30" s="74"/>
      <c r="AH30" s="50">
        <f t="shared" si="0"/>
        <v>0</v>
      </c>
    </row>
    <row r="31" spans="1:34" ht="12.75">
      <c r="A31" s="97"/>
      <c r="B31" s="98" t="s">
        <v>53</v>
      </c>
      <c r="C31" s="103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6"/>
      <c r="AF31" s="74"/>
      <c r="AG31" s="74"/>
      <c r="AH31" s="50">
        <f t="shared" si="0"/>
        <v>0</v>
      </c>
    </row>
    <row r="32" spans="1:34" ht="12.75">
      <c r="A32" s="97"/>
      <c r="B32" s="98" t="s">
        <v>54</v>
      </c>
      <c r="C32" s="103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  <c r="AF32" s="74"/>
      <c r="AG32" s="74"/>
      <c r="AH32" s="50">
        <f t="shared" si="0"/>
        <v>0</v>
      </c>
    </row>
    <row r="33" spans="1:34" ht="12.75">
      <c r="A33" s="97"/>
      <c r="B33" s="98" t="s">
        <v>55</v>
      </c>
      <c r="C33" s="103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74"/>
      <c r="AG33" s="74"/>
      <c r="AH33" s="50">
        <f t="shared" si="0"/>
        <v>0</v>
      </c>
    </row>
    <row r="34" spans="1:34" ht="12.75">
      <c r="A34" s="97"/>
      <c r="B34" s="98" t="s">
        <v>56</v>
      </c>
      <c r="C34" s="10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74"/>
      <c r="AG34" s="74"/>
      <c r="AH34" s="50">
        <f t="shared" si="0"/>
        <v>0</v>
      </c>
    </row>
    <row r="35" spans="1:34" ht="12.75">
      <c r="A35" s="97"/>
      <c r="B35" s="98" t="s">
        <v>57</v>
      </c>
      <c r="C35" s="103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74"/>
      <c r="AG35" s="74"/>
      <c r="AH35" s="50">
        <f t="shared" si="0"/>
        <v>0</v>
      </c>
    </row>
    <row r="36" spans="1:34" ht="12.75">
      <c r="A36" s="37"/>
      <c r="B36" s="33"/>
      <c r="C36" s="34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  <c r="AF36" s="74"/>
      <c r="AG36" s="74"/>
      <c r="AH36" s="50">
        <f t="shared" si="0"/>
        <v>0</v>
      </c>
    </row>
    <row r="37" spans="1:34" ht="12.75">
      <c r="A37" s="37"/>
      <c r="B37" s="33"/>
      <c r="C37" s="3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74"/>
      <c r="AG37" s="74"/>
      <c r="AH37" s="50">
        <f>SUM(D37:AE37)</f>
        <v>0</v>
      </c>
    </row>
    <row r="38" spans="1:34" ht="12.75">
      <c r="A38" s="106"/>
      <c r="B38" s="110" t="s">
        <v>58</v>
      </c>
      <c r="C38" s="108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F38" s="74"/>
      <c r="AG38" s="74"/>
      <c r="AH38" s="50">
        <f t="shared" si="0"/>
        <v>0</v>
      </c>
    </row>
    <row r="39" spans="1:34" ht="12.75">
      <c r="A39" s="37"/>
      <c r="B39" s="33"/>
      <c r="C39" s="34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6"/>
      <c r="AF39" s="74"/>
      <c r="AG39" s="74"/>
      <c r="AH39" s="50">
        <f t="shared" si="0"/>
        <v>0</v>
      </c>
    </row>
    <row r="40" spans="1:34" ht="12.75">
      <c r="A40" s="37"/>
      <c r="B40" s="33"/>
      <c r="C40" s="34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6"/>
      <c r="AF40" s="74"/>
      <c r="AG40" s="74"/>
      <c r="AH40" s="50">
        <f t="shared" si="0"/>
        <v>0</v>
      </c>
    </row>
    <row r="41" spans="1:34" ht="12.75">
      <c r="A41" s="106"/>
      <c r="B41" s="111" t="s">
        <v>59</v>
      </c>
      <c r="C41" s="108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6"/>
      <c r="AF41" s="74"/>
      <c r="AG41" s="74"/>
      <c r="AH41" s="50">
        <f t="shared" si="0"/>
        <v>0</v>
      </c>
    </row>
    <row r="42" spans="1:34" ht="12.75">
      <c r="A42" s="37"/>
      <c r="B42" s="33"/>
      <c r="C42" s="34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6"/>
      <c r="AF42" s="74"/>
      <c r="AG42" s="74"/>
      <c r="AH42" s="50">
        <f t="shared" si="0"/>
        <v>0</v>
      </c>
    </row>
    <row r="43" spans="1:34" ht="12.75">
      <c r="A43" s="37"/>
      <c r="B43" s="33"/>
      <c r="C43" s="34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6"/>
      <c r="AF43" s="74"/>
      <c r="AG43" s="74"/>
      <c r="AH43" s="50">
        <f t="shared" si="0"/>
        <v>0</v>
      </c>
    </row>
    <row r="44" spans="1:34" ht="12.75">
      <c r="A44" s="97"/>
      <c r="B44" s="100" t="s">
        <v>60</v>
      </c>
      <c r="C44" s="10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6"/>
      <c r="AF44" s="74"/>
      <c r="AG44" s="74"/>
      <c r="AH44" s="50">
        <f t="shared" si="0"/>
        <v>0</v>
      </c>
    </row>
    <row r="45" spans="1:34" ht="12.75">
      <c r="A45" s="97"/>
      <c r="B45" s="98" t="s">
        <v>61</v>
      </c>
      <c r="C45" s="103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6"/>
      <c r="AF45" s="74"/>
      <c r="AG45" s="74"/>
      <c r="AH45" s="50">
        <f t="shared" si="0"/>
        <v>0</v>
      </c>
    </row>
    <row r="46" spans="1:34" ht="12.75">
      <c r="A46" s="97"/>
      <c r="B46" s="98" t="s">
        <v>62</v>
      </c>
      <c r="C46" s="103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6"/>
      <c r="AF46" s="74"/>
      <c r="AG46" s="74"/>
      <c r="AH46" s="50">
        <f t="shared" si="0"/>
        <v>0</v>
      </c>
    </row>
    <row r="47" spans="1:34" ht="12.75">
      <c r="A47" s="97"/>
      <c r="B47" s="98" t="s">
        <v>63</v>
      </c>
      <c r="C47" s="99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74"/>
      <c r="AG47" s="74"/>
      <c r="AH47" s="50">
        <f t="shared" si="0"/>
        <v>0</v>
      </c>
    </row>
    <row r="48" spans="1:34" ht="12.75">
      <c r="A48" s="97"/>
      <c r="B48" s="98" t="s">
        <v>64</v>
      </c>
      <c r="C48" s="99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74"/>
      <c r="AG48" s="74"/>
      <c r="AH48" s="50">
        <f t="shared" si="0"/>
        <v>0</v>
      </c>
    </row>
    <row r="49" spans="1:34" ht="12.75">
      <c r="A49" s="97"/>
      <c r="B49" s="98" t="s">
        <v>65</v>
      </c>
      <c r="C49" s="99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74"/>
      <c r="AG49" s="74"/>
      <c r="AH49" s="50">
        <f t="shared" si="0"/>
        <v>0</v>
      </c>
    </row>
    <row r="50" spans="1:34" ht="12.75">
      <c r="A50" s="97"/>
      <c r="B50" s="98" t="s">
        <v>66</v>
      </c>
      <c r="C50" s="105"/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6"/>
      <c r="AF50" s="74"/>
      <c r="AG50" s="74"/>
      <c r="AH50" s="50">
        <f t="shared" si="0"/>
        <v>0</v>
      </c>
    </row>
    <row r="51" spans="1:34" ht="12.75">
      <c r="A51" s="97"/>
      <c r="B51" s="98" t="s">
        <v>67</v>
      </c>
      <c r="C51" s="99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  <c r="AF51" s="74"/>
      <c r="AG51" s="74"/>
      <c r="AH51" s="50">
        <f t="shared" si="0"/>
        <v>0</v>
      </c>
    </row>
    <row r="52" spans="1:34" ht="12.75">
      <c r="A52" s="97"/>
      <c r="B52" s="98" t="s">
        <v>68</v>
      </c>
      <c r="C52" s="99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6"/>
      <c r="AF52" s="74"/>
      <c r="AG52" s="74"/>
      <c r="AH52" s="50">
        <f t="shared" si="0"/>
        <v>0</v>
      </c>
    </row>
    <row r="53" spans="1:34" ht="12.75">
      <c r="A53" s="37"/>
      <c r="B53" s="33"/>
      <c r="C53" s="34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74"/>
      <c r="AG53" s="74"/>
      <c r="AH53" s="50">
        <f t="shared" si="0"/>
        <v>0</v>
      </c>
    </row>
    <row r="54" spans="1:34" ht="12.75">
      <c r="A54" s="106"/>
      <c r="B54" s="107" t="s">
        <v>69</v>
      </c>
      <c r="C54" s="108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74"/>
      <c r="AG54" s="74"/>
      <c r="AH54" s="50">
        <f t="shared" si="0"/>
        <v>0</v>
      </c>
    </row>
    <row r="55" spans="1:34" ht="12.75">
      <c r="A55" s="37"/>
      <c r="B55" s="33"/>
      <c r="C55" s="34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74"/>
      <c r="AG55" s="74"/>
      <c r="AH55" s="50">
        <f t="shared" si="0"/>
        <v>0</v>
      </c>
    </row>
    <row r="56" spans="1:34" ht="13.5" thickBot="1">
      <c r="A56" s="106"/>
      <c r="B56" s="107" t="s">
        <v>70</v>
      </c>
      <c r="C56" s="108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75"/>
      <c r="AG56" s="75"/>
      <c r="AH56" s="51">
        <f t="shared" si="0"/>
        <v>0</v>
      </c>
    </row>
    <row r="57" spans="1:3" ht="13.5" thickTop="1">
      <c r="A57" s="112" t="s">
        <v>71</v>
      </c>
      <c r="B57" s="43"/>
      <c r="C57" s="42"/>
    </row>
  </sheetData>
  <sheetProtection/>
  <mergeCells count="2">
    <mergeCell ref="B4:B5"/>
    <mergeCell ref="C4:C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7.7109375" style="3" customWidth="1"/>
    <col min="2" max="2" width="26.421875" style="3" bestFit="1" customWidth="1"/>
    <col min="3" max="3" width="14.00390625" style="3" bestFit="1" customWidth="1"/>
    <col min="4" max="4" width="11.421875" style="3" customWidth="1"/>
    <col min="5" max="5" width="7.8515625" style="3" customWidth="1"/>
    <col min="6" max="6" width="10.28125" style="3" customWidth="1"/>
    <col min="7" max="7" width="9.140625" style="3" customWidth="1"/>
    <col min="8" max="9" width="12.8515625" style="3" customWidth="1"/>
    <col min="10" max="10" width="22.7109375" style="3" customWidth="1"/>
    <col min="11" max="16384" width="9.140625" style="3" customWidth="1"/>
  </cols>
  <sheetData>
    <row r="1" ht="42" customHeight="1" thickBot="1"/>
    <row r="2" spans="1:5" ht="13.5" thickBot="1">
      <c r="A2" s="37" t="str">
        <f>GESTIUNE!A2</f>
        <v>Restaurant ABC</v>
      </c>
      <c r="B2" s="38" t="s">
        <v>40</v>
      </c>
      <c r="C2" s="120"/>
      <c r="D2" s="119"/>
      <c r="E2" s="34"/>
    </row>
    <row r="3" spans="1:5" ht="12.75">
      <c r="A3" s="40"/>
      <c r="B3" s="33"/>
      <c r="C3" s="118" t="str">
        <f>'P&amp;L'!C3</f>
        <v>SEPTEMBRIE</v>
      </c>
      <c r="D3" s="118"/>
      <c r="E3" s="37"/>
    </row>
    <row r="4" spans="1:5" ht="12.75" customHeight="1">
      <c r="A4" s="90"/>
      <c r="B4" s="116" t="s">
        <v>41</v>
      </c>
      <c r="C4" s="117" t="s">
        <v>42</v>
      </c>
      <c r="D4" s="117" t="s">
        <v>43</v>
      </c>
      <c r="E4" s="37"/>
    </row>
    <row r="5" spans="1:10" ht="12.75" customHeight="1">
      <c r="A5" s="90"/>
      <c r="B5" s="116"/>
      <c r="C5" s="117"/>
      <c r="D5" s="117"/>
      <c r="E5" s="37"/>
      <c r="H5" s="67" t="s">
        <v>76</v>
      </c>
      <c r="I5" s="67" t="s">
        <v>77</v>
      </c>
      <c r="J5" s="67" t="s">
        <v>78</v>
      </c>
    </row>
    <row r="6" spans="1:5" ht="12.75">
      <c r="A6" s="37"/>
      <c r="B6" s="37"/>
      <c r="C6" s="39"/>
      <c r="D6" s="39"/>
      <c r="E6" s="34"/>
    </row>
    <row r="7" spans="1:9" ht="12.75">
      <c r="A7" s="90"/>
      <c r="B7" s="91" t="s">
        <v>74</v>
      </c>
      <c r="C7" s="92"/>
      <c r="D7" s="93" t="e">
        <f>C7/$C$2</f>
        <v>#DIV/0!</v>
      </c>
      <c r="E7" s="37"/>
      <c r="H7" s="68">
        <v>1</v>
      </c>
      <c r="I7" s="68">
        <v>1</v>
      </c>
    </row>
    <row r="8" spans="1:5" ht="12.75">
      <c r="A8" s="37"/>
      <c r="B8" s="33"/>
      <c r="C8" s="34"/>
      <c r="D8" s="34"/>
      <c r="E8" s="34"/>
    </row>
    <row r="9" spans="1:9" ht="12.75">
      <c r="A9" s="90"/>
      <c r="B9" s="94" t="s">
        <v>22</v>
      </c>
      <c r="C9" s="95"/>
      <c r="D9" s="96" t="e">
        <f>C9/$C$2</f>
        <v>#DIV/0!</v>
      </c>
      <c r="E9" s="41" t="e">
        <f>D9/$D$7</f>
        <v>#DIV/0!</v>
      </c>
      <c r="F9" s="3">
        <f>C10-C9</f>
        <v>0</v>
      </c>
      <c r="H9" s="69">
        <f>H10+H11</f>
        <v>0.3</v>
      </c>
      <c r="I9" s="69">
        <f>I10+I11</f>
        <v>0.255</v>
      </c>
    </row>
    <row r="10" spans="1:9" ht="12.75">
      <c r="A10" s="97"/>
      <c r="B10" s="98" t="s">
        <v>23</v>
      </c>
      <c r="C10" s="99"/>
      <c r="D10" s="99" t="e">
        <f aca="true" t="shared" si="0" ref="D9:D16">C10/$C$2</f>
        <v>#DIV/0!</v>
      </c>
      <c r="E10" s="41" t="e">
        <f>D10/$D$7</f>
        <v>#DIV/0!</v>
      </c>
      <c r="H10" s="68">
        <v>0.29</v>
      </c>
      <c r="I10" s="68">
        <v>0.25</v>
      </c>
    </row>
    <row r="11" spans="1:9" ht="12.75">
      <c r="A11" s="97"/>
      <c r="B11" s="98" t="s">
        <v>24</v>
      </c>
      <c r="C11" s="99"/>
      <c r="D11" s="99" t="e">
        <f t="shared" si="0"/>
        <v>#DIV/0!</v>
      </c>
      <c r="E11" s="41" t="e">
        <f aca="true" t="shared" si="1" ref="E11:E56">D11/$D$7</f>
        <v>#DIV/0!</v>
      </c>
      <c r="H11" s="68">
        <v>0.01</v>
      </c>
      <c r="I11" s="68">
        <v>0.005</v>
      </c>
    </row>
    <row r="12" spans="1:9" ht="12.75">
      <c r="A12" s="97"/>
      <c r="B12" s="98" t="s">
        <v>25</v>
      </c>
      <c r="C12" s="99"/>
      <c r="D12" s="99" t="e">
        <f t="shared" si="0"/>
        <v>#DIV/0!</v>
      </c>
      <c r="E12" s="41" t="e">
        <f t="shared" si="1"/>
        <v>#DIV/0!</v>
      </c>
      <c r="H12" s="68">
        <v>0.008</v>
      </c>
      <c r="I12" s="68">
        <v>0.005</v>
      </c>
    </row>
    <row r="13" spans="1:10" ht="12.75">
      <c r="A13" s="97"/>
      <c r="B13" s="98" t="s">
        <v>26</v>
      </c>
      <c r="C13" s="99"/>
      <c r="D13" s="99" t="e">
        <f t="shared" si="0"/>
        <v>#DIV/0!</v>
      </c>
      <c r="E13" s="41" t="e">
        <f t="shared" si="1"/>
        <v>#DIV/0!</v>
      </c>
      <c r="H13" s="68">
        <v>0.005</v>
      </c>
      <c r="I13" s="68">
        <v>0.005</v>
      </c>
      <c r="J13" s="70" t="s">
        <v>79</v>
      </c>
    </row>
    <row r="14" spans="1:9" ht="12.75">
      <c r="A14" s="97"/>
      <c r="B14" s="98" t="s">
        <v>27</v>
      </c>
      <c r="C14" s="99"/>
      <c r="D14" s="99" t="e">
        <f t="shared" si="0"/>
        <v>#DIV/0!</v>
      </c>
      <c r="E14" s="41" t="e">
        <f t="shared" si="1"/>
        <v>#DIV/0!</v>
      </c>
      <c r="H14" s="68">
        <v>0.007</v>
      </c>
      <c r="I14" s="68">
        <v>0.007</v>
      </c>
    </row>
    <row r="15" spans="1:9" ht="12.75">
      <c r="A15" s="97"/>
      <c r="B15" s="98" t="s">
        <v>28</v>
      </c>
      <c r="C15" s="99"/>
      <c r="D15" s="99" t="e">
        <f t="shared" si="0"/>
        <v>#DIV/0!</v>
      </c>
      <c r="E15" s="41" t="e">
        <f t="shared" si="1"/>
        <v>#DIV/0!</v>
      </c>
      <c r="H15" s="68">
        <v>0.005</v>
      </c>
      <c r="I15" s="68">
        <v>0.005</v>
      </c>
    </row>
    <row r="16" spans="1:9" ht="12.75">
      <c r="A16" s="97"/>
      <c r="B16" s="98" t="s">
        <v>29</v>
      </c>
      <c r="C16" s="99"/>
      <c r="D16" s="99" t="e">
        <f t="shared" si="0"/>
        <v>#DIV/0!</v>
      </c>
      <c r="E16" s="41" t="e">
        <f t="shared" si="1"/>
        <v>#DIV/0!</v>
      </c>
      <c r="H16" s="68">
        <v>0.003</v>
      </c>
      <c r="I16" s="68">
        <v>0.003</v>
      </c>
    </row>
    <row r="17" spans="1:5" ht="12.75">
      <c r="A17" s="37"/>
      <c r="B17" s="33"/>
      <c r="C17" s="30"/>
      <c r="D17" s="34"/>
      <c r="E17" s="41"/>
    </row>
    <row r="18" spans="1:9" ht="12.75">
      <c r="A18" s="106"/>
      <c r="B18" s="107" t="s">
        <v>30</v>
      </c>
      <c r="C18" s="108">
        <f>SUM(C10:C16)</f>
        <v>0</v>
      </c>
      <c r="D18" s="109" t="e">
        <f>SUM(D10:D16)</f>
        <v>#DIV/0!</v>
      </c>
      <c r="E18" s="41" t="e">
        <f t="shared" si="1"/>
        <v>#DIV/0!</v>
      </c>
      <c r="H18" s="68">
        <f>SUM(H10:H16)</f>
        <v>0.328</v>
      </c>
      <c r="I18" s="68">
        <f>SUM(I10:I16)</f>
        <v>0.28</v>
      </c>
    </row>
    <row r="19" spans="1:5" ht="12.75">
      <c r="A19" s="37"/>
      <c r="B19" s="33"/>
      <c r="C19" s="37"/>
      <c r="D19" s="37"/>
      <c r="E19" s="41"/>
    </row>
    <row r="20" spans="1:9" ht="12.75">
      <c r="A20" s="106"/>
      <c r="B20" s="107" t="s">
        <v>44</v>
      </c>
      <c r="C20" s="108">
        <f>C7-C18</f>
        <v>0</v>
      </c>
      <c r="D20" s="109" t="e">
        <f>D7-D18</f>
        <v>#DIV/0!</v>
      </c>
      <c r="E20" s="41" t="e">
        <f t="shared" si="1"/>
        <v>#DIV/0!</v>
      </c>
      <c r="H20" s="68">
        <f>H7-H18</f>
        <v>0.6719999999999999</v>
      </c>
      <c r="I20" s="68">
        <f>I7-I18</f>
        <v>0.72</v>
      </c>
    </row>
    <row r="21" spans="1:5" ht="12.75">
      <c r="A21" s="37"/>
      <c r="B21" s="33"/>
      <c r="C21" s="34"/>
      <c r="D21" s="34"/>
      <c r="E21" s="41"/>
    </row>
    <row r="22" spans="1:10" ht="12.75">
      <c r="A22" s="37"/>
      <c r="B22" s="33"/>
      <c r="C22" s="34"/>
      <c r="D22" s="34"/>
      <c r="E22" s="41"/>
      <c r="H22" s="69">
        <f>H23+H24+H25</f>
        <v>0.325</v>
      </c>
      <c r="I22" s="69">
        <f>I23+I24+I25</f>
        <v>0.27499999999999997</v>
      </c>
      <c r="J22" s="70"/>
    </row>
    <row r="23" spans="1:9" ht="12.75">
      <c r="A23" s="97"/>
      <c r="B23" s="100" t="s">
        <v>45</v>
      </c>
      <c r="C23" s="101"/>
      <c r="D23" s="96" t="e">
        <f aca="true" t="shared" si="2" ref="D23:D35">C23/$C$2</f>
        <v>#DIV/0!</v>
      </c>
      <c r="E23" s="41" t="e">
        <f t="shared" si="1"/>
        <v>#DIV/0!</v>
      </c>
      <c r="H23" s="68">
        <v>0.2</v>
      </c>
      <c r="I23" s="68">
        <v>0.15</v>
      </c>
    </row>
    <row r="24" spans="1:9" ht="12.75">
      <c r="A24" s="97"/>
      <c r="B24" s="98" t="s">
        <v>46</v>
      </c>
      <c r="C24" s="102"/>
      <c r="D24" s="99" t="e">
        <f t="shared" si="2"/>
        <v>#DIV/0!</v>
      </c>
      <c r="E24" s="41" t="e">
        <f t="shared" si="1"/>
        <v>#DIV/0!</v>
      </c>
      <c r="H24" s="68">
        <v>0.02</v>
      </c>
      <c r="I24" s="68">
        <v>0.02</v>
      </c>
    </row>
    <row r="25" spans="1:9" ht="12.75">
      <c r="A25" s="97"/>
      <c r="B25" s="98" t="s">
        <v>47</v>
      </c>
      <c r="C25" s="102"/>
      <c r="D25" s="99" t="e">
        <f t="shared" si="2"/>
        <v>#DIV/0!</v>
      </c>
      <c r="E25" s="41" t="e">
        <f t="shared" si="1"/>
        <v>#DIV/0!</v>
      </c>
      <c r="H25" s="68">
        <v>0.105</v>
      </c>
      <c r="I25" s="68">
        <v>0.105</v>
      </c>
    </row>
    <row r="26" spans="1:9" ht="12.75">
      <c r="A26" s="97"/>
      <c r="B26" s="98" t="s">
        <v>48</v>
      </c>
      <c r="C26" s="102"/>
      <c r="D26" s="99" t="e">
        <f t="shared" si="2"/>
        <v>#DIV/0!</v>
      </c>
      <c r="E26" s="41" t="e">
        <f>D26/$D$7</f>
        <v>#DIV/0!</v>
      </c>
      <c r="H26" s="68">
        <v>0.015</v>
      </c>
      <c r="I26" s="68">
        <v>0.015</v>
      </c>
    </row>
    <row r="27" spans="1:10" ht="26.25">
      <c r="A27" s="97"/>
      <c r="B27" s="98" t="s">
        <v>49</v>
      </c>
      <c r="C27" s="102"/>
      <c r="D27" s="99" t="e">
        <f t="shared" si="2"/>
        <v>#DIV/0!</v>
      </c>
      <c r="E27" s="41" t="e">
        <f t="shared" si="1"/>
        <v>#DIV/0!</v>
      </c>
      <c r="H27" s="68">
        <v>0.02</v>
      </c>
      <c r="I27" s="68">
        <v>0.02</v>
      </c>
      <c r="J27" s="71" t="s">
        <v>80</v>
      </c>
    </row>
    <row r="28" spans="1:9" ht="12.75">
      <c r="A28" s="97"/>
      <c r="B28" s="98" t="s">
        <v>50</v>
      </c>
      <c r="C28" s="102"/>
      <c r="D28" s="99" t="e">
        <f t="shared" si="2"/>
        <v>#DIV/0!</v>
      </c>
      <c r="E28" s="41" t="e">
        <f t="shared" si="1"/>
        <v>#DIV/0!</v>
      </c>
      <c r="H28" s="68">
        <v>0.025</v>
      </c>
      <c r="I28" s="68">
        <v>0.025</v>
      </c>
    </row>
    <row r="29" spans="1:9" ht="12.75">
      <c r="A29" s="97"/>
      <c r="B29" s="98" t="s">
        <v>51</v>
      </c>
      <c r="C29" s="103"/>
      <c r="D29" s="99" t="e">
        <f t="shared" si="2"/>
        <v>#DIV/0!</v>
      </c>
      <c r="E29" s="41" t="e">
        <f t="shared" si="1"/>
        <v>#DIV/0!</v>
      </c>
      <c r="H29" s="68">
        <v>0.003</v>
      </c>
      <c r="I29" s="68">
        <v>0.003</v>
      </c>
    </row>
    <row r="30" spans="1:9" ht="12.75">
      <c r="A30" s="97"/>
      <c r="B30" s="98" t="s">
        <v>52</v>
      </c>
      <c r="C30" s="103"/>
      <c r="D30" s="99" t="e">
        <f t="shared" si="2"/>
        <v>#DIV/0!</v>
      </c>
      <c r="E30" s="41" t="e">
        <f t="shared" si="1"/>
        <v>#DIV/0!</v>
      </c>
      <c r="H30" s="68">
        <v>0.007</v>
      </c>
      <c r="I30" s="68">
        <v>0.007</v>
      </c>
    </row>
    <row r="31" spans="1:9" ht="12.75">
      <c r="A31" s="97"/>
      <c r="B31" s="98" t="s">
        <v>53</v>
      </c>
      <c r="C31" s="103"/>
      <c r="D31" s="99" t="e">
        <f>C31/$C$2</f>
        <v>#DIV/0!</v>
      </c>
      <c r="E31" s="41" t="e">
        <f t="shared" si="1"/>
        <v>#DIV/0!</v>
      </c>
      <c r="H31" s="68">
        <v>0.007</v>
      </c>
      <c r="I31" s="68">
        <v>0.007</v>
      </c>
    </row>
    <row r="32" spans="1:9" ht="12.75">
      <c r="A32" s="97"/>
      <c r="B32" s="98" t="s">
        <v>54</v>
      </c>
      <c r="C32" s="103"/>
      <c r="D32" s="99" t="e">
        <f t="shared" si="2"/>
        <v>#DIV/0!</v>
      </c>
      <c r="E32" s="41" t="e">
        <f t="shared" si="1"/>
        <v>#DIV/0!</v>
      </c>
      <c r="H32" s="68">
        <v>0.023</v>
      </c>
      <c r="I32" s="68">
        <v>0.023</v>
      </c>
    </row>
    <row r="33" spans="1:9" ht="12.75">
      <c r="A33" s="97"/>
      <c r="B33" s="98" t="s">
        <v>55</v>
      </c>
      <c r="C33" s="103"/>
      <c r="D33" s="99" t="e">
        <f t="shared" si="2"/>
        <v>#DIV/0!</v>
      </c>
      <c r="E33" s="41" t="e">
        <f t="shared" si="1"/>
        <v>#DIV/0!</v>
      </c>
      <c r="H33" s="68">
        <v>0.003</v>
      </c>
      <c r="I33" s="68">
        <v>0.003</v>
      </c>
    </row>
    <row r="34" spans="1:9" ht="12.75">
      <c r="A34" s="97"/>
      <c r="B34" s="98" t="s">
        <v>56</v>
      </c>
      <c r="C34" s="103"/>
      <c r="D34" s="99" t="e">
        <f t="shared" si="2"/>
        <v>#DIV/0!</v>
      </c>
      <c r="E34" s="41" t="e">
        <f t="shared" si="1"/>
        <v>#DIV/0!</v>
      </c>
      <c r="H34" s="68">
        <v>0.005</v>
      </c>
      <c r="I34" s="68">
        <v>0.005</v>
      </c>
    </row>
    <row r="35" spans="1:9" ht="12.75">
      <c r="A35" s="97"/>
      <c r="B35" s="98" t="s">
        <v>57</v>
      </c>
      <c r="C35" s="103"/>
      <c r="D35" s="99" t="e">
        <f t="shared" si="2"/>
        <v>#DIV/0!</v>
      </c>
      <c r="E35" s="41" t="e">
        <f t="shared" si="1"/>
        <v>#DIV/0!</v>
      </c>
      <c r="H35" s="68">
        <v>0.015</v>
      </c>
      <c r="I35" s="68">
        <v>0.015</v>
      </c>
    </row>
    <row r="36" spans="1:5" ht="12.75">
      <c r="A36" s="37"/>
      <c r="B36" s="33"/>
      <c r="C36" s="34"/>
      <c r="D36" s="34"/>
      <c r="E36" s="41"/>
    </row>
    <row r="37" spans="1:5" ht="12.75">
      <c r="A37" s="37"/>
      <c r="B37" s="33"/>
      <c r="C37" s="34"/>
      <c r="D37" s="34"/>
      <c r="E37" s="41"/>
    </row>
    <row r="38" spans="1:9" ht="12.75">
      <c r="A38" s="106"/>
      <c r="B38" s="110" t="s">
        <v>58</v>
      </c>
      <c r="C38" s="108">
        <f>SUM(C23:C35)</f>
        <v>0</v>
      </c>
      <c r="D38" s="109" t="e">
        <f>SUM(D23:D35)</f>
        <v>#DIV/0!</v>
      </c>
      <c r="E38" s="41" t="e">
        <f t="shared" si="1"/>
        <v>#DIV/0!</v>
      </c>
      <c r="H38" s="68">
        <f>SUM(H23:H35)</f>
        <v>0.4480000000000001</v>
      </c>
      <c r="I38" s="68">
        <f>SUM(I23:I35)</f>
        <v>0.3980000000000001</v>
      </c>
    </row>
    <row r="39" spans="1:5" ht="12.75">
      <c r="A39" s="37"/>
      <c r="B39" s="33"/>
      <c r="C39" s="34"/>
      <c r="D39" s="34"/>
      <c r="E39" s="41"/>
    </row>
    <row r="40" spans="1:5" ht="12.75">
      <c r="A40" s="37"/>
      <c r="B40" s="33"/>
      <c r="C40" s="34"/>
      <c r="D40" s="34"/>
      <c r="E40" s="41"/>
    </row>
    <row r="41" spans="1:9" ht="12.75">
      <c r="A41" s="106"/>
      <c r="B41" s="111" t="s">
        <v>59</v>
      </c>
      <c r="C41" s="108">
        <f>C20-C38</f>
        <v>0</v>
      </c>
      <c r="D41" s="109" t="e">
        <f>D20-D38</f>
        <v>#DIV/0!</v>
      </c>
      <c r="E41" s="41" t="e">
        <f t="shared" si="1"/>
        <v>#DIV/0!</v>
      </c>
      <c r="H41" s="68">
        <f>H20-H38</f>
        <v>0.2239999999999998</v>
      </c>
      <c r="I41" s="68">
        <f>I20-I38</f>
        <v>0.3219999999999999</v>
      </c>
    </row>
    <row r="42" spans="1:5" ht="12.75">
      <c r="A42" s="37"/>
      <c r="B42" s="33"/>
      <c r="C42" s="34"/>
      <c r="D42" s="34"/>
      <c r="E42" s="41"/>
    </row>
    <row r="43" spans="1:5" ht="12.75">
      <c r="A43" s="37"/>
      <c r="B43" s="33"/>
      <c r="C43" s="34"/>
      <c r="D43" s="34"/>
      <c r="E43" s="41"/>
    </row>
    <row r="44" spans="1:9" ht="12.75">
      <c r="A44" s="97"/>
      <c r="B44" s="100" t="s">
        <v>60</v>
      </c>
      <c r="C44" s="104"/>
      <c r="D44" s="96" t="e">
        <f aca="true" t="shared" si="3" ref="D44:D51">C44/$C$2</f>
        <v>#DIV/0!</v>
      </c>
      <c r="E44" s="41" t="e">
        <f t="shared" si="1"/>
        <v>#DIV/0!</v>
      </c>
      <c r="H44" s="68">
        <v>0.08</v>
      </c>
      <c r="I44" s="68">
        <v>0.08</v>
      </c>
    </row>
    <row r="45" spans="1:9" ht="12.75">
      <c r="A45" s="97"/>
      <c r="B45" s="98" t="s">
        <v>61</v>
      </c>
      <c r="C45" s="103"/>
      <c r="D45" s="99" t="e">
        <f t="shared" si="3"/>
        <v>#DIV/0!</v>
      </c>
      <c r="E45" s="41" t="e">
        <f t="shared" si="1"/>
        <v>#DIV/0!</v>
      </c>
      <c r="H45" s="68">
        <v>0.005</v>
      </c>
      <c r="I45" s="68">
        <v>0.005</v>
      </c>
    </row>
    <row r="46" spans="1:9" ht="12.75">
      <c r="A46" s="97"/>
      <c r="B46" s="98" t="s">
        <v>62</v>
      </c>
      <c r="C46" s="103"/>
      <c r="D46" s="99" t="e">
        <f t="shared" si="3"/>
        <v>#DIV/0!</v>
      </c>
      <c r="E46" s="41" t="e">
        <f t="shared" si="1"/>
        <v>#DIV/0!</v>
      </c>
      <c r="H46" s="68">
        <v>0.005</v>
      </c>
      <c r="I46" s="68">
        <v>0.005</v>
      </c>
    </row>
    <row r="47" spans="1:9" ht="12.75">
      <c r="A47" s="97"/>
      <c r="B47" s="98" t="s">
        <v>63</v>
      </c>
      <c r="C47" s="99"/>
      <c r="D47" s="99" t="e">
        <f t="shared" si="3"/>
        <v>#DIV/0!</v>
      </c>
      <c r="E47" s="41" t="e">
        <f t="shared" si="1"/>
        <v>#DIV/0!</v>
      </c>
      <c r="H47" s="68">
        <v>0.01</v>
      </c>
      <c r="I47" s="68">
        <v>0.03</v>
      </c>
    </row>
    <row r="48" spans="1:9" ht="12.75">
      <c r="A48" s="97"/>
      <c r="B48" s="98" t="s">
        <v>64</v>
      </c>
      <c r="C48" s="99"/>
      <c r="D48" s="99" t="e">
        <f t="shared" si="3"/>
        <v>#DIV/0!</v>
      </c>
      <c r="E48" s="41" t="e">
        <f t="shared" si="1"/>
        <v>#DIV/0!</v>
      </c>
      <c r="H48" s="68">
        <v>0.01</v>
      </c>
      <c r="I48" s="68">
        <v>0.01</v>
      </c>
    </row>
    <row r="49" spans="1:9" ht="12.75">
      <c r="A49" s="97"/>
      <c r="B49" s="98" t="s">
        <v>65</v>
      </c>
      <c r="C49" s="99"/>
      <c r="D49" s="99" t="e">
        <f t="shared" si="3"/>
        <v>#DIV/0!</v>
      </c>
      <c r="E49" s="41" t="e">
        <f t="shared" si="1"/>
        <v>#DIV/0!</v>
      </c>
      <c r="H49" s="68">
        <v>0.01</v>
      </c>
      <c r="I49" s="68">
        <v>0.02</v>
      </c>
    </row>
    <row r="50" spans="1:9" ht="12.75">
      <c r="A50" s="97"/>
      <c r="B50" s="98" t="s">
        <v>66</v>
      </c>
      <c r="C50" s="105"/>
      <c r="D50" s="99" t="e">
        <f t="shared" si="3"/>
        <v>#DIV/0!</v>
      </c>
      <c r="E50" s="41" t="e">
        <f t="shared" si="1"/>
        <v>#DIV/0!</v>
      </c>
      <c r="H50" s="68">
        <v>0.005</v>
      </c>
      <c r="I50" s="68">
        <v>0.005</v>
      </c>
    </row>
    <row r="51" spans="1:9" ht="12.75">
      <c r="A51" s="97"/>
      <c r="B51" s="98" t="s">
        <v>67</v>
      </c>
      <c r="C51" s="99"/>
      <c r="D51" s="99" t="e">
        <f t="shared" si="3"/>
        <v>#DIV/0!</v>
      </c>
      <c r="E51" s="41" t="e">
        <f>8%-E44-E52</f>
        <v>#DIV/0!</v>
      </c>
      <c r="H51" s="68">
        <v>0.03</v>
      </c>
      <c r="I51" s="68">
        <v>0.05</v>
      </c>
    </row>
    <row r="52" spans="1:9" ht="12.75">
      <c r="A52" s="97"/>
      <c r="B52" s="98" t="s">
        <v>68</v>
      </c>
      <c r="C52" s="99"/>
      <c r="D52" s="99" t="e">
        <f>C52/$C$2</f>
        <v>#DIV/0!</v>
      </c>
      <c r="E52" s="41" t="e">
        <f t="shared" si="1"/>
        <v>#DIV/0!</v>
      </c>
      <c r="H52" s="68">
        <v>0</v>
      </c>
      <c r="I52" s="68">
        <v>0.01</v>
      </c>
    </row>
    <row r="53" spans="1:5" ht="12.75">
      <c r="A53" s="37"/>
      <c r="B53" s="33"/>
      <c r="C53" s="34"/>
      <c r="D53" s="34" t="e">
        <f>C53/$C$2</f>
        <v>#DIV/0!</v>
      </c>
      <c r="E53" s="41" t="e">
        <f t="shared" si="1"/>
        <v>#DIV/0!</v>
      </c>
    </row>
    <row r="54" spans="1:9" ht="12.75">
      <c r="A54" s="106"/>
      <c r="B54" s="107" t="s">
        <v>69</v>
      </c>
      <c r="C54" s="108">
        <f>SUM(C44:C53)</f>
        <v>0</v>
      </c>
      <c r="D54" s="109" t="e">
        <f>SUM(D44:D53)</f>
        <v>#DIV/0!</v>
      </c>
      <c r="E54" s="41" t="e">
        <f t="shared" si="1"/>
        <v>#DIV/0!</v>
      </c>
      <c r="H54" s="68">
        <f>SUM(H44:H52)</f>
        <v>0.155</v>
      </c>
      <c r="I54" s="68">
        <f>SUM(I44:I52)</f>
        <v>0.21500000000000002</v>
      </c>
    </row>
    <row r="55" spans="1:5" ht="12.75">
      <c r="A55" s="37"/>
      <c r="B55" s="33"/>
      <c r="C55" s="34"/>
      <c r="D55" s="34"/>
      <c r="E55" s="41"/>
    </row>
    <row r="56" spans="1:9" ht="12.75">
      <c r="A56" s="106"/>
      <c r="B56" s="107" t="s">
        <v>70</v>
      </c>
      <c r="C56" s="108">
        <f>C41-C54</f>
        <v>0</v>
      </c>
      <c r="D56" s="109" t="e">
        <f>D41-D54</f>
        <v>#DIV/0!</v>
      </c>
      <c r="E56" s="41" t="e">
        <f t="shared" si="1"/>
        <v>#DIV/0!</v>
      </c>
      <c r="H56" s="68">
        <f>H41-H54</f>
        <v>0.06899999999999981</v>
      </c>
      <c r="I56" s="68">
        <f>I41-I54</f>
        <v>0.10699999999999987</v>
      </c>
    </row>
    <row r="57" spans="1:5" ht="12.75">
      <c r="A57" s="112"/>
      <c r="B57" s="113"/>
      <c r="C57" s="112"/>
      <c r="D57" s="42"/>
      <c r="E57" s="42"/>
    </row>
  </sheetData>
  <sheetProtection/>
  <mergeCells count="4">
    <mergeCell ref="C3:D3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Restaurant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Macromex Project</dc:subject>
  <dc:creator>Cristian Cristea</dc:creator>
  <cp:keywords>Raport P&amp;l</cp:keywords>
  <dc:description/>
  <cp:lastModifiedBy>Cristian</cp:lastModifiedBy>
  <cp:lastPrinted>2018-06-20T14:19:43Z</cp:lastPrinted>
  <dcterms:created xsi:type="dcterms:W3CDTF">2003-04-21T14:14:59Z</dcterms:created>
  <dcterms:modified xsi:type="dcterms:W3CDTF">2021-11-17T15:17:51Z</dcterms:modified>
  <cp:category/>
  <cp:version/>
  <cp:contentType/>
  <cp:contentStatus/>
</cp:coreProperties>
</file>